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mc:AlternateContent xmlns:mc="http://schemas.openxmlformats.org/markup-compatibility/2006">
    <mc:Choice Requires="x15">
      <x15ac:absPath xmlns:x15ac="http://schemas.microsoft.com/office/spreadsheetml/2010/11/ac" url="/Users/kerrierobertson/Desktop/Consultancies/ACTIVE /SIOFA/CCVA/Draft Report Submission/"/>
    </mc:Choice>
  </mc:AlternateContent>
  <xr:revisionPtr revIDLastSave="0" documentId="8_{993B9ED9-CB82-9141-A87F-9316CA768230}" xr6:coauthVersionLast="47" xr6:coauthVersionMax="47" xr10:uidLastSave="{00000000-0000-0000-0000-000000000000}"/>
  <bookViews>
    <workbookView xWindow="0" yWindow="500" windowWidth="44800" windowHeight="23460" activeTab="2" xr2:uid="{C392B649-BDD5-4067-A37A-3291E8A28414}"/>
  </bookViews>
  <sheets>
    <sheet name="Guidance and information" sheetId="18" r:id="rId1"/>
    <sheet name="1. Start" sheetId="1" r:id="rId2"/>
    <sheet name="2. Hazard" sheetId="14" r:id="rId3"/>
    <sheet name="3. Exposure" sheetId="19" r:id="rId4"/>
    <sheet name="4. Sensitivity" sheetId="8" r:id="rId5"/>
    <sheet name="5. Adaptive capacity" sheetId="17" r:id="rId6"/>
    <sheet name="6. Climate risk (Results)" sheetId="16" r:id="rId7"/>
    <sheet name="7. Indicator summary" sheetId="22" r:id="rId8"/>
  </sheets>
  <definedNames>
    <definedName name="_xlnm._FilterDatabase" localSheetId="1"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V9" i="14" s="1" a="1"/>
  <c r="V9" i="14" s="1"/>
  <c r="W9" i="14" s="1"/>
  <c r="B8" i="1"/>
  <c r="D8" i="1"/>
  <c r="T33" i="16"/>
  <c r="U33" i="16"/>
  <c r="S33" i="16"/>
  <c r="T32" i="16"/>
  <c r="U32" i="16"/>
  <c r="V32" i="16"/>
  <c r="S32" i="16"/>
  <c r="T28" i="16"/>
  <c r="U28" i="16"/>
  <c r="S28" i="16"/>
  <c r="T27" i="16"/>
  <c r="U27" i="16"/>
  <c r="V27" i="16"/>
  <c r="S27" i="16"/>
  <c r="P49" i="17"/>
  <c r="O50" i="17" s="1"/>
  <c r="Q49" i="17"/>
  <c r="R49" i="17"/>
  <c r="O49" i="17"/>
  <c r="P46" i="17"/>
  <c r="Q46" i="17"/>
  <c r="R46" i="17"/>
  <c r="O46" i="17"/>
  <c r="O47" i="17"/>
  <c r="Q47" i="17"/>
  <c r="P47" i="17"/>
  <c r="O10" i="8"/>
  <c r="O11" i="8"/>
  <c r="O12" i="8"/>
  <c r="O13" i="8"/>
  <c r="O14" i="8"/>
  <c r="O15" i="8"/>
  <c r="O16" i="8"/>
  <c r="O17" i="8"/>
  <c r="O18" i="8"/>
  <c r="O19" i="8"/>
  <c r="O20" i="8"/>
  <c r="O21" i="8"/>
  <c r="O22" i="8"/>
  <c r="O23" i="8"/>
  <c r="O24" i="8"/>
  <c r="O25" i="8"/>
  <c r="O26" i="8"/>
  <c r="O27" i="8"/>
  <c r="O28" i="8"/>
  <c r="O29" i="8"/>
  <c r="O30" i="8"/>
  <c r="O31" i="8"/>
  <c r="O32" i="8"/>
  <c r="O33" i="8"/>
  <c r="O52" i="8" s="1"/>
  <c r="N27" i="16" s="1"/>
  <c r="O34" i="8"/>
  <c r="O35" i="8"/>
  <c r="O36" i="8"/>
  <c r="O37" i="8"/>
  <c r="P10" i="8"/>
  <c r="P11" i="8"/>
  <c r="P12" i="8"/>
  <c r="P13" i="8"/>
  <c r="P14" i="8"/>
  <c r="P15" i="8"/>
  <c r="P16" i="8"/>
  <c r="P17" i="8"/>
  <c r="P18" i="8"/>
  <c r="P19" i="8"/>
  <c r="P20" i="8"/>
  <c r="P21" i="8"/>
  <c r="P22" i="8"/>
  <c r="P23" i="8"/>
  <c r="P24" i="8"/>
  <c r="P25" i="8"/>
  <c r="P26" i="8"/>
  <c r="P27" i="8"/>
  <c r="P28" i="8"/>
  <c r="P29" i="8"/>
  <c r="P30" i="8"/>
  <c r="P31" i="8"/>
  <c r="P32" i="8"/>
  <c r="P33" i="8"/>
  <c r="P52" i="8" s="1"/>
  <c r="O27" i="16" s="1"/>
  <c r="P34" i="8"/>
  <c r="P35" i="8"/>
  <c r="P36" i="8"/>
  <c r="P37" i="8"/>
  <c r="Q10" i="8"/>
  <c r="Q11" i="8"/>
  <c r="Q12" i="8"/>
  <c r="Q13" i="8"/>
  <c r="Q14" i="8"/>
  <c r="Q15" i="8"/>
  <c r="Q16" i="8"/>
  <c r="Q17" i="8"/>
  <c r="Q18" i="8"/>
  <c r="Q19" i="8"/>
  <c r="Q20" i="8"/>
  <c r="Q21" i="8"/>
  <c r="Q22" i="8"/>
  <c r="Q23" i="8"/>
  <c r="Q24" i="8"/>
  <c r="Q25" i="8"/>
  <c r="Q26" i="8"/>
  <c r="Q27" i="8"/>
  <c r="Q28" i="8"/>
  <c r="Q29" i="8"/>
  <c r="Q30" i="8"/>
  <c r="Q31" i="8"/>
  <c r="Q32" i="8"/>
  <c r="Q33" i="8"/>
  <c r="Q52" i="8" s="1"/>
  <c r="P27" i="16" s="1"/>
  <c r="Q34" i="8"/>
  <c r="Q35" i="8"/>
  <c r="Q36" i="8"/>
  <c r="Q37" i="8"/>
  <c r="Q55" i="8" s="1"/>
  <c r="P32" i="16" s="1"/>
  <c r="R10" i="8"/>
  <c r="R11" i="8"/>
  <c r="R12" i="8"/>
  <c r="R13" i="8"/>
  <c r="R14" i="8"/>
  <c r="R15" i="8"/>
  <c r="R16" i="8"/>
  <c r="R17" i="8"/>
  <c r="R18" i="8"/>
  <c r="R19" i="8"/>
  <c r="R20" i="8"/>
  <c r="R21" i="8"/>
  <c r="R22" i="8"/>
  <c r="R23" i="8"/>
  <c r="R24" i="8"/>
  <c r="R25" i="8"/>
  <c r="R26" i="8"/>
  <c r="R27" i="8"/>
  <c r="R28" i="8"/>
  <c r="R29" i="8"/>
  <c r="R30" i="8"/>
  <c r="R31" i="8"/>
  <c r="R32" i="8"/>
  <c r="R33" i="8"/>
  <c r="R52" i="8" s="1"/>
  <c r="Q27" i="16" s="1"/>
  <c r="R34" i="8"/>
  <c r="R35" i="8"/>
  <c r="R36" i="8"/>
  <c r="R37" i="8"/>
  <c r="P10" i="19"/>
  <c r="P11" i="19"/>
  <c r="P12" i="19"/>
  <c r="P13" i="19"/>
  <c r="P14" i="19"/>
  <c r="P15" i="19"/>
  <c r="P16" i="19"/>
  <c r="P17" i="19"/>
  <c r="P18" i="19"/>
  <c r="P19" i="19"/>
  <c r="P20" i="19"/>
  <c r="P21" i="19"/>
  <c r="P22" i="19"/>
  <c r="P38" i="19" s="1"/>
  <c r="H26" i="16" s="1"/>
  <c r="P23" i="19"/>
  <c r="P24" i="19"/>
  <c r="P41" i="19" s="1"/>
  <c r="H31" i="16" s="1"/>
  <c r="P25" i="19"/>
  <c r="Q10" i="19"/>
  <c r="Q11" i="19"/>
  <c r="Q12" i="19"/>
  <c r="Q13" i="19"/>
  <c r="Q14" i="19"/>
  <c r="Q15" i="19"/>
  <c r="Q16" i="19"/>
  <c r="Q17" i="19"/>
  <c r="Q18" i="19"/>
  <c r="Q19" i="19"/>
  <c r="Q20" i="19"/>
  <c r="Q21" i="19"/>
  <c r="Q22" i="19"/>
  <c r="Q38" i="19" s="1"/>
  <c r="I26" i="16" s="1"/>
  <c r="Q23" i="19"/>
  <c r="Q24" i="19"/>
  <c r="Q41" i="19" s="1"/>
  <c r="I31" i="16" s="1"/>
  <c r="Q25" i="19"/>
  <c r="R10" i="19"/>
  <c r="R11" i="19"/>
  <c r="R12" i="19"/>
  <c r="R13" i="19"/>
  <c r="R14" i="19"/>
  <c r="R15" i="19"/>
  <c r="R16" i="19"/>
  <c r="R17" i="19"/>
  <c r="R18" i="19"/>
  <c r="R19" i="19"/>
  <c r="R20" i="19"/>
  <c r="R21" i="19"/>
  <c r="R22" i="19"/>
  <c r="R38" i="19" s="1"/>
  <c r="R23" i="19"/>
  <c r="R24" i="19"/>
  <c r="R41" i="19" s="1"/>
  <c r="R42" i="19" s="1"/>
  <c r="J32" i="16" s="1"/>
  <c r="R25" i="19"/>
  <c r="S10" i="19"/>
  <c r="S11" i="19"/>
  <c r="S12" i="19"/>
  <c r="S13" i="19"/>
  <c r="S14" i="19"/>
  <c r="S15" i="19"/>
  <c r="S16" i="19"/>
  <c r="S17" i="19"/>
  <c r="S18" i="19"/>
  <c r="S19" i="19"/>
  <c r="S20" i="19"/>
  <c r="S21" i="19"/>
  <c r="S22" i="19"/>
  <c r="S38" i="19" s="1"/>
  <c r="K26" i="16" s="1"/>
  <c r="S23" i="19"/>
  <c r="S24" i="19"/>
  <c r="S41" i="19" s="1"/>
  <c r="K31" i="16" s="1"/>
  <c r="S25" i="19"/>
  <c r="S9" i="19"/>
  <c r="E9" i="19" a="1"/>
  <c r="E9" i="19" s="1"/>
  <c r="E25" i="19" a="1"/>
  <c r="E25" i="19" s="1"/>
  <c r="E22" i="19" a="1"/>
  <c r="E22" i="19" s="1"/>
  <c r="E24" i="19" a="1"/>
  <c r="E24" i="19" s="1"/>
  <c r="E23" i="19" a="1"/>
  <c r="E23" i="19" s="1"/>
  <c r="E21" i="19" a="1"/>
  <c r="E21" i="19" s="1"/>
  <c r="E20" i="19" a="1"/>
  <c r="E20" i="19" s="1"/>
  <c r="E13" i="19" a="1"/>
  <c r="E13" i="19" s="1"/>
  <c r="E15" i="19" a="1"/>
  <c r="E15" i="19" s="1"/>
  <c r="E16" i="19" a="1"/>
  <c r="E16" i="19" s="1"/>
  <c r="E18" i="19" a="1"/>
  <c r="E18" i="19" s="1"/>
  <c r="E19" i="19" a="1"/>
  <c r="E19" i="19" s="1"/>
  <c r="E14" i="19" a="1"/>
  <c r="E14" i="19" s="1"/>
  <c r="E17" i="19" a="1"/>
  <c r="E17" i="19" s="1"/>
  <c r="E12" i="19" a="1"/>
  <c r="E12" i="19" s="1"/>
  <c r="E10" i="19" a="1"/>
  <c r="E10" i="19" s="1"/>
  <c r="E11" i="19" a="1"/>
  <c r="E11" i="19" s="1"/>
  <c r="O31" i="17"/>
  <c r="P31" i="17"/>
  <c r="Q31" i="17"/>
  <c r="R31" i="17"/>
  <c r="B4" i="22"/>
  <c r="W10" i="22" a="1"/>
  <c r="W10" i="22" s="1"/>
  <c r="V10" i="22" a="1"/>
  <c r="V10" i="22" s="1"/>
  <c r="U10" i="22" a="1"/>
  <c r="U10" i="22" s="1"/>
  <c r="T10" i="22" a="1"/>
  <c r="T10" i="22" s="1"/>
  <c r="Q10" i="22" a="1"/>
  <c r="Q10" i="22" s="1"/>
  <c r="P10" i="22" a="1"/>
  <c r="P10" i="22" s="1"/>
  <c r="O10" i="22" a="1"/>
  <c r="O10" i="22" s="1"/>
  <c r="N10" i="22" a="1"/>
  <c r="N10" i="22" s="1"/>
  <c r="H10" i="22" a="1"/>
  <c r="H10" i="22" s="1"/>
  <c r="K10" i="22" a="1"/>
  <c r="K10" i="22" s="1"/>
  <c r="J10" i="22" a="1"/>
  <c r="J10" i="22" s="1"/>
  <c r="I10" i="22" a="1"/>
  <c r="I10" i="22" s="1"/>
  <c r="E10" i="22" a="1"/>
  <c r="E10" i="22" s="1"/>
  <c r="D10" i="22" a="1"/>
  <c r="D10" i="22" s="1"/>
  <c r="C10" i="22" a="1"/>
  <c r="C10" i="22" s="1"/>
  <c r="B10" i="22" a="1"/>
  <c r="B10" i="22" s="1"/>
  <c r="B4" i="1"/>
  <c r="B4" i="16"/>
  <c r="B4" i="14"/>
  <c r="B4" i="19"/>
  <c r="B4" i="8"/>
  <c r="B4" i="17"/>
  <c r="S10" i="14"/>
  <c r="S11" i="14"/>
  <c r="S12" i="14"/>
  <c r="S13" i="14"/>
  <c r="S14" i="14"/>
  <c r="S15" i="14"/>
  <c r="S16" i="14"/>
  <c r="S17" i="14"/>
  <c r="S18" i="14"/>
  <c r="S19" i="14"/>
  <c r="S20" i="14"/>
  <c r="S9" i="14"/>
  <c r="R9" i="19"/>
  <c r="R32" i="19" s="1"/>
  <c r="J16" i="16" s="1"/>
  <c r="Q9" i="19"/>
  <c r="P9" i="19"/>
  <c r="O10" i="17"/>
  <c r="P10" i="17"/>
  <c r="Q10" i="17"/>
  <c r="R10" i="17"/>
  <c r="O11" i="17"/>
  <c r="P11" i="17"/>
  <c r="Q11" i="17"/>
  <c r="R11" i="17"/>
  <c r="O12" i="17"/>
  <c r="P12" i="17"/>
  <c r="Q12" i="17"/>
  <c r="R12" i="17"/>
  <c r="O13" i="17"/>
  <c r="P13" i="17"/>
  <c r="Q13" i="17"/>
  <c r="R13" i="17"/>
  <c r="O14" i="17"/>
  <c r="P14" i="17"/>
  <c r="Q14" i="17"/>
  <c r="R14" i="17"/>
  <c r="O15" i="17"/>
  <c r="P15" i="17"/>
  <c r="P43" i="17" s="1"/>
  <c r="Q15" i="17"/>
  <c r="Q43" i="17" s="1"/>
  <c r="R15" i="17"/>
  <c r="R43" i="17" s="1"/>
  <c r="V22" i="16" s="1"/>
  <c r="O16" i="17"/>
  <c r="P16" i="17"/>
  <c r="Q16" i="17"/>
  <c r="R16" i="17"/>
  <c r="O17" i="17"/>
  <c r="P17" i="17"/>
  <c r="Q17" i="17"/>
  <c r="R17" i="17"/>
  <c r="O18" i="17"/>
  <c r="P18" i="17"/>
  <c r="Q18" i="17"/>
  <c r="R18" i="17"/>
  <c r="O19" i="17"/>
  <c r="P19" i="17"/>
  <c r="Q19" i="17"/>
  <c r="R19" i="17"/>
  <c r="O20" i="17"/>
  <c r="P20" i="17"/>
  <c r="Q20" i="17"/>
  <c r="R20" i="17"/>
  <c r="O21" i="17"/>
  <c r="P21" i="17"/>
  <c r="Q21" i="17"/>
  <c r="R21" i="17"/>
  <c r="O22" i="17"/>
  <c r="P22" i="17"/>
  <c r="Q22" i="17"/>
  <c r="R22" i="17"/>
  <c r="O23" i="17"/>
  <c r="P23" i="17"/>
  <c r="Q23" i="17"/>
  <c r="R23" i="17"/>
  <c r="O24" i="17"/>
  <c r="P24" i="17"/>
  <c r="Q24" i="17"/>
  <c r="R24" i="17"/>
  <c r="O25" i="17"/>
  <c r="P25" i="17"/>
  <c r="Q25" i="17"/>
  <c r="R25" i="17"/>
  <c r="O26" i="17"/>
  <c r="P26" i="17"/>
  <c r="Q26" i="17"/>
  <c r="R26" i="17"/>
  <c r="O27" i="17"/>
  <c r="P27" i="17"/>
  <c r="Q27" i="17"/>
  <c r="R27" i="17"/>
  <c r="O28" i="17"/>
  <c r="P28" i="17"/>
  <c r="Q28" i="17"/>
  <c r="R28" i="17"/>
  <c r="O29" i="17"/>
  <c r="P29" i="17"/>
  <c r="Q29" i="17"/>
  <c r="R29" i="17"/>
  <c r="O30" i="17"/>
  <c r="P30" i="17"/>
  <c r="Q30" i="17"/>
  <c r="R30" i="17"/>
  <c r="O32" i="17"/>
  <c r="P32" i="17"/>
  <c r="Q32" i="17"/>
  <c r="R32" i="17"/>
  <c r="R9" i="17"/>
  <c r="Q9" i="17"/>
  <c r="P9" i="17"/>
  <c r="O9" i="17"/>
  <c r="R9" i="8"/>
  <c r="Q9" i="8"/>
  <c r="P9" i="8"/>
  <c r="O9" i="8"/>
  <c r="P10" i="14"/>
  <c r="Q10" i="14"/>
  <c r="R10" i="14"/>
  <c r="P11" i="14"/>
  <c r="Q11" i="14"/>
  <c r="R11" i="14"/>
  <c r="P12" i="14"/>
  <c r="Q12" i="14"/>
  <c r="R12" i="14"/>
  <c r="P13" i="14"/>
  <c r="Q13" i="14"/>
  <c r="R13" i="14"/>
  <c r="P14" i="14"/>
  <c r="Q14" i="14"/>
  <c r="R14" i="14"/>
  <c r="P15" i="14"/>
  <c r="Q15" i="14"/>
  <c r="R15" i="14"/>
  <c r="P16" i="14"/>
  <c r="Q16" i="14"/>
  <c r="R16" i="14"/>
  <c r="P17" i="14"/>
  <c r="Q17" i="14"/>
  <c r="R17" i="14"/>
  <c r="P18" i="14"/>
  <c r="Q18" i="14"/>
  <c r="R18" i="14"/>
  <c r="P19" i="14"/>
  <c r="Q19" i="14"/>
  <c r="R19" i="14"/>
  <c r="P20" i="14"/>
  <c r="Q20" i="14"/>
  <c r="R20" i="14"/>
  <c r="R9" i="14"/>
  <c r="Q9" i="14"/>
  <c r="P9" i="14"/>
  <c r="O43" i="17" l="1"/>
  <c r="S22" i="16" s="1"/>
  <c r="U22" i="16"/>
  <c r="T22" i="16"/>
  <c r="Q40" i="17"/>
  <c r="U17" i="16" s="1"/>
  <c r="O46" i="8"/>
  <c r="N17" i="16" s="1"/>
  <c r="U10" i="19" a="1"/>
  <c r="U10" i="19" s="1"/>
  <c r="V10" i="19" s="1"/>
  <c r="U10" i="8" a="1"/>
  <c r="U10" i="8" s="1"/>
  <c r="V10" i="8" s="1"/>
  <c r="U10" i="17" a="1"/>
  <c r="U10" i="17" s="1"/>
  <c r="V10" i="17" s="1"/>
  <c r="P30" i="14"/>
  <c r="B21" i="16" s="1"/>
  <c r="O40" i="17"/>
  <c r="S17" i="16" s="1"/>
  <c r="P40" i="17"/>
  <c r="P41" i="17" s="1"/>
  <c r="T18" i="16" s="1"/>
  <c r="R40" i="17"/>
  <c r="V17" i="16" s="1"/>
  <c r="O55" i="8"/>
  <c r="N32" i="16" s="1"/>
  <c r="P46" i="8"/>
  <c r="O17" i="16" s="1"/>
  <c r="R46" i="8"/>
  <c r="Q17" i="16" s="1"/>
  <c r="Q46" i="8"/>
  <c r="P17" i="16" s="1"/>
  <c r="J31" i="16"/>
  <c r="H33" i="16" s="1" a="1"/>
  <c r="H33" i="16" s="1"/>
  <c r="R39" i="19"/>
  <c r="J27" i="16" s="1"/>
  <c r="J26" i="16"/>
  <c r="P39" i="19"/>
  <c r="H27" i="16" s="1"/>
  <c r="H28" i="16" s="1" a="1"/>
  <c r="H28" i="16" s="1"/>
  <c r="S32" i="19"/>
  <c r="K16" i="16" s="1"/>
  <c r="Q32" i="19"/>
  <c r="I16" i="16" s="1"/>
  <c r="P32" i="19"/>
  <c r="H16" i="16" s="1"/>
  <c r="R30" i="14"/>
  <c r="D21" i="16" s="1"/>
  <c r="Q30" i="14"/>
  <c r="C21" i="16" s="1"/>
  <c r="S30" i="14"/>
  <c r="E21" i="16" s="1"/>
  <c r="R55" i="8"/>
  <c r="Q32" i="16" s="1"/>
  <c r="P55" i="8"/>
  <c r="O32" i="16" s="1"/>
  <c r="Q49" i="8"/>
  <c r="P22" i="16" s="1"/>
  <c r="R49" i="8"/>
  <c r="Q22" i="16" s="1"/>
  <c r="P49" i="8"/>
  <c r="O22" i="16" s="1"/>
  <c r="O49" i="8"/>
  <c r="N22" i="16" s="1"/>
  <c r="P35" i="19"/>
  <c r="H21" i="16" s="1"/>
  <c r="S35" i="19"/>
  <c r="K21" i="16" s="1"/>
  <c r="R35" i="19"/>
  <c r="J21" i="16" s="1"/>
  <c r="Q35" i="19"/>
  <c r="S29" i="16" a="1"/>
  <c r="S29" i="16" s="1"/>
  <c r="S34" i="16" a="1"/>
  <c r="S34" i="16" s="1"/>
  <c r="P44" i="17"/>
  <c r="T23" i="16" s="1"/>
  <c r="P50" i="17"/>
  <c r="Q50" i="17"/>
  <c r="O53" i="8"/>
  <c r="N28" i="16" s="1"/>
  <c r="Q53" i="8"/>
  <c r="P28" i="16" s="1"/>
  <c r="P53" i="8"/>
  <c r="O28" i="16" s="1"/>
  <c r="Q42" i="19"/>
  <c r="I32" i="16" s="1"/>
  <c r="P42" i="19"/>
  <c r="H32" i="16" s="1"/>
  <c r="Q39" i="19"/>
  <c r="I27" i="16" s="1"/>
  <c r="S22" i="14"/>
  <c r="Q27" i="14"/>
  <c r="P27" i="14"/>
  <c r="R27" i="14"/>
  <c r="D16" i="16" s="1"/>
  <c r="S27" i="14"/>
  <c r="E16" i="16" s="1"/>
  <c r="P39" i="8"/>
  <c r="Q39" i="8"/>
  <c r="R39" i="8"/>
  <c r="Q37" i="16" s="1"/>
  <c r="O39" i="8"/>
  <c r="O34" i="17"/>
  <c r="Q34" i="17"/>
  <c r="P34" i="17"/>
  <c r="R34" i="17"/>
  <c r="V37" i="16" s="1"/>
  <c r="Q27" i="19"/>
  <c r="P27" i="19"/>
  <c r="R27" i="19"/>
  <c r="S27" i="19"/>
  <c r="R22" i="14"/>
  <c r="Q22" i="14"/>
  <c r="P22" i="14"/>
  <c r="O44" i="17" l="1"/>
  <c r="S23" i="16" s="1"/>
  <c r="S24" i="16" s="1" a="1"/>
  <c r="S24" i="16" s="1"/>
  <c r="Q44" i="17"/>
  <c r="U23" i="16" s="1"/>
  <c r="Q33" i="19"/>
  <c r="I17" i="16" s="1"/>
  <c r="P31" i="14"/>
  <c r="B22" i="16" s="1"/>
  <c r="Q31" i="14"/>
  <c r="C22" i="16" s="1"/>
  <c r="R31" i="14"/>
  <c r="D22" i="16" s="1"/>
  <c r="Q41" i="17"/>
  <c r="U18" i="16" s="1"/>
  <c r="T17" i="16"/>
  <c r="O41" i="17"/>
  <c r="S18" i="16" s="1"/>
  <c r="P35" i="17"/>
  <c r="T38" i="16" s="1"/>
  <c r="P56" i="8"/>
  <c r="O33" i="16" s="1"/>
  <c r="Q56" i="8"/>
  <c r="P33" i="16" s="1"/>
  <c r="O56" i="8"/>
  <c r="N33" i="16" s="1"/>
  <c r="N34" i="16" s="1" a="1"/>
  <c r="N34" i="16" s="1"/>
  <c r="N29" i="16" a="1"/>
  <c r="N29" i="16" s="1"/>
  <c r="P47" i="8"/>
  <c r="O18" i="16" s="1"/>
  <c r="O47" i="8"/>
  <c r="N18" i="16" s="1"/>
  <c r="N19" i="16" s="1" a="1"/>
  <c r="N19" i="16" s="1"/>
  <c r="Q47" i="8"/>
  <c r="P18" i="16" s="1"/>
  <c r="R33" i="19"/>
  <c r="J17" i="16" s="1"/>
  <c r="P33" i="19"/>
  <c r="H17" i="16" s="1"/>
  <c r="R28" i="14"/>
  <c r="D17" i="16" s="1"/>
  <c r="B16" i="16"/>
  <c r="Q28" i="14"/>
  <c r="C17" i="16" s="1"/>
  <c r="C16" i="16"/>
  <c r="Q50" i="8"/>
  <c r="P23" i="16" s="1"/>
  <c r="O50" i="8"/>
  <c r="N23" i="16" s="1"/>
  <c r="P50" i="8"/>
  <c r="O23" i="16" s="1"/>
  <c r="R36" i="19"/>
  <c r="J22" i="16" s="1"/>
  <c r="Q36" i="19"/>
  <c r="I22" i="16" s="1"/>
  <c r="P36" i="19"/>
  <c r="H22" i="16" s="1"/>
  <c r="I21" i="16"/>
  <c r="K36" i="16"/>
  <c r="E26" i="16"/>
  <c r="P28" i="14"/>
  <c r="B17" i="16" s="1"/>
  <c r="P23" i="14"/>
  <c r="U37" i="16"/>
  <c r="Q35" i="17"/>
  <c r="U38" i="16" s="1"/>
  <c r="S37" i="16"/>
  <c r="O35" i="17"/>
  <c r="S38" i="16" s="1"/>
  <c r="I36" i="16"/>
  <c r="Q28" i="19"/>
  <c r="J36" i="16"/>
  <c r="R28" i="19"/>
  <c r="H36" i="16"/>
  <c r="P28" i="19"/>
  <c r="B26" i="16"/>
  <c r="Q23" i="14"/>
  <c r="D26" i="16"/>
  <c r="R23" i="14"/>
  <c r="O37" i="16"/>
  <c r="P40" i="8"/>
  <c r="O38" i="16" s="1"/>
  <c r="N37" i="16"/>
  <c r="O40" i="8"/>
  <c r="N38" i="16" s="1"/>
  <c r="P37" i="16"/>
  <c r="Q40" i="8"/>
  <c r="P38" i="16" s="1"/>
  <c r="T37" i="16"/>
  <c r="C26" i="16"/>
  <c r="H18" i="16" l="1" a="1"/>
  <c r="H18" i="16" s="1"/>
  <c r="B23" i="16" a="1"/>
  <c r="B23" i="16" s="1"/>
  <c r="S19" i="16" a="1"/>
  <c r="S19" i="16" s="1"/>
  <c r="H23" i="16" a="1"/>
  <c r="H23" i="16" s="1"/>
  <c r="B18" i="16" a="1"/>
  <c r="B18" i="16" s="1"/>
  <c r="N24" i="16" a="1"/>
  <c r="N24" i="16" s="1"/>
  <c r="I37" i="16"/>
  <c r="J37" i="16"/>
  <c r="H37" i="16"/>
  <c r="B27" i="16"/>
  <c r="D27" i="16"/>
  <c r="C27" i="16"/>
  <c r="S39" i="16" a="1"/>
  <c r="S39" i="16" s="1"/>
  <c r="N39" i="16" a="1"/>
  <c r="N39" i="16" s="1"/>
  <c r="B28" i="16" l="1" a="1"/>
  <c r="B28" i="16" s="1"/>
  <c r="H38" i="16" a="1"/>
  <c r="H38" i="16" s="1"/>
  <c r="N40" i="16" a="1"/>
  <c r="N40" i="16" s="1"/>
  <c r="B10" i="16" l="1" a="1"/>
  <c r="B10" i="16"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EA93F01-0777-4301-8A7D-F474F578E0DB}" keepAlive="1" name="Query - Combination" description="Connection to the 'Combination' query in the workbook." type="5" refreshedVersion="8" background="1" saveData="1">
    <dbPr connection="Provider=Microsoft.Mashup.OleDb.1;Data Source=$Workbook$;Location=Combination;Extended Properties=&quot;&quot;" command="SELECT * FROM [Combination]"/>
  </connection>
  <connection id="2" xr16:uid="{70228E3B-86EE-4B01-AB93-773039C42ED8}" keepAlive="1" name="Query - Exposure" description="Connection to the 'Exposure' query in the workbook." type="5" refreshedVersion="0" background="1">
    <dbPr connection="Provider=Microsoft.Mashup.OleDb.1;Data Source=$Workbook$;Location=Exposure;Extended Properties=&quot;&quot;" command="SELECT * FROM [Exposure]"/>
  </connection>
  <connection id="3" xr16:uid="{1F58A96B-62F5-4215-AED1-872CFE77DE2C}" keepAlive="1" name="Query - Hazard" description="Connection to the 'Hazard' query in the workbook." type="5" refreshedVersion="0" background="1">
    <dbPr connection="Provider=Microsoft.Mashup.OleDb.1;Data Source=$Workbook$;Location=Hazard;Extended Properties=&quot;&quot;" command="SELECT * FROM [Hazard]"/>
  </connection>
  <connection id="4" xr16:uid="{B7320C1B-49DC-430D-98D1-AC4A8EF9CFC3}" keepAlive="1" name="Query - Vulnerability" description="Connection to the 'Vulnerability' query in the workbook." type="5" refreshedVersion="0" background="1">
    <dbPr connection="Provider=Microsoft.Mashup.OleDb.1;Data Source=$Workbook$;Location=Vulnerability;Extended Properties=&quot;&quot;" command="SELECT * FROM [Vulnerability]"/>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<sst xmlns="http://schemas.openxmlformats.org/spreadsheetml/2006/main" count="1022" uniqueCount="583">
  <si>
    <t>Guidance and information</t>
  </si>
  <si>
    <t>General</t>
  </si>
  <si>
    <t>Purpose</t>
  </si>
  <si>
    <t>2. Identify and Prioritize Risks: Systematically identify and prioritize climate change risks to the effectiveness of existing or proposed management measures, and their capacity to ensure the long-term conservation of target stocks, non-target species, associated and dependent species, and the broader marine ecosystem, as well as the human communities reliant on them</t>
  </si>
  <si>
    <t>3. Identify Data Needs: Highlight critical data gaps and uncertainties to guide future research, monitoring, and data collection efforts</t>
  </si>
  <si>
    <t>Definitions and approach</t>
  </si>
  <si>
    <t>Hazard</t>
  </si>
  <si>
    <t>Exposure</t>
  </si>
  <si>
    <t>The presence of people, livelihoods, species or ecosystems, environmental services and resources, infrastructure, or economic, social, or cultural assets in places and settings that could be adversely affected by climate hazards.</t>
  </si>
  <si>
    <t>Sensitivity</t>
  </si>
  <si>
    <t>The degree to which a system or species is affected, either adversely or beneficially, by climate-related stimuli. The effect may be direct (e.g., a change in productivity in response to a change in the mean, range, or variability of temperature) or indirect (e.g., damages caused by an increase in the frequency of flooding due to sea level rise).</t>
  </si>
  <si>
    <t>Adaptive capacity</t>
  </si>
  <si>
    <r>
      <rPr>
        <sz val="11"/>
        <color rgb="FF1B1C1D"/>
        <rFont val="Aptos"/>
        <family val="2"/>
      </rPr>
      <t xml:space="preserve">The ability of systems, institutions, humans, and other organisms to adjust to potential damage, to take advantage of opportunities, or to respond to consequences. This includes the ability to implement effective </t>
    </r>
    <r>
      <rPr>
        <i/>
        <sz val="11"/>
        <color rgb="FF1B1C1D"/>
        <rFont val="Aptos"/>
        <family val="2"/>
      </rPr>
      <t>and flexible</t>
    </r>
    <r>
      <rPr>
        <sz val="11"/>
        <color rgb="FF1B1C1D"/>
        <rFont val="Aptos"/>
        <family val="2"/>
      </rPr>
      <t xml:space="preserve"> management measures, adjust fishing practices, or develop new technologies to respond to climate-driven changes.</t>
    </r>
  </si>
  <si>
    <t>Vulnerability</t>
  </si>
  <si>
    <t>The propensity or predisposition to be adversely affected. Vulnerability encompasses a variety of concepts and elements including sensitivity or susceptibility to harm and lack of capacity to cope and adapt. This includes the propensity of management measures or strategies to be adversely affected by climate change impacts.</t>
  </si>
  <si>
    <t>Climate risk</t>
  </si>
  <si>
    <t>The potential for adverse consequences of climate change, resulting from the interaction of climate-related hazards (including hazardous events and trends) with the vulnerability and exposure of human and natural systems.</t>
  </si>
  <si>
    <t>These concepts form the basis of the calculations required to inform the level of climate risk to CMM as a result of climate change. To do this, the following approach has been used:</t>
  </si>
  <si>
    <t>Vulnerability = Sensitivity x Adaptive Capacity</t>
  </si>
  <si>
    <t>Design</t>
  </si>
  <si>
    <t>Structure</t>
  </si>
  <si>
    <t>Type</t>
  </si>
  <si>
    <t>Tab</t>
  </si>
  <si>
    <t>Description</t>
  </si>
  <si>
    <t>Working tab</t>
  </si>
  <si>
    <t>1. Start</t>
  </si>
  <si>
    <t>The start tab is the starting point from which the relevant CMM is selected. Once selected, embedded functionality in working tabs 2. - 5. automatically updates</t>
  </si>
  <si>
    <t>2. Hazard</t>
  </si>
  <si>
    <t>The hazard tab provides a series of indicators to identify and determine the potential level of associated impact of climate change hazards relevant to the CMM</t>
  </si>
  <si>
    <t>3. Exposure</t>
  </si>
  <si>
    <t>The exposure tab provides a set of indicators to determine the level of exposure a particular CMM faces when facing an identified climate change hazard</t>
  </si>
  <si>
    <t>4. Sensitivity</t>
  </si>
  <si>
    <t xml:space="preserve">A set of indicators to determine the level of harm faced by a particular CMM when it is exposed to a climate change hazard </t>
  </si>
  <si>
    <t>5. Adaptive capacity</t>
  </si>
  <si>
    <t>A set of indicators to measure the adaptive capacity of a CMM to lower its sensitivity in the face of exposure to a climate change hazard</t>
  </si>
  <si>
    <t>Result tab</t>
  </si>
  <si>
    <t>6. Climate risk</t>
  </si>
  <si>
    <t>An automated results tab that shows the climate risk associated with the CMM via a combination of Hazard, Exposure and Vulnerability (Sensitivity x Adaptive Capacity)</t>
  </si>
  <si>
    <t>7. Indicator summary</t>
  </si>
  <si>
    <t>A summary overview of the different scores for individual indicators under each of the components of climate risk</t>
  </si>
  <si>
    <t>Functionality</t>
  </si>
  <si>
    <t>Within each working tab there is a set of indicators, questions and associated descriptions to help the user score the relevant climate risk component. Space is provided for each indicator to clearly identify the relevant committee to assess the indicator, and to sufficiently record supporting information used to determine the score, along with comments and planned activities.</t>
  </si>
  <si>
    <t>Scoring of each component is classified as:</t>
  </si>
  <si>
    <t>High</t>
  </si>
  <si>
    <t>Indicator references are provided to help the user determine a High, Medium or Low score, with the exception of the Hazard tab</t>
  </si>
  <si>
    <t>Medium</t>
  </si>
  <si>
    <t xml:space="preserve">Low </t>
  </si>
  <si>
    <t>Unknown</t>
  </si>
  <si>
    <t>In the case there is no information or a high uncertainty associated with available information, 'Unknown' can be selected. The 'Unknown' score identifies information gaps and has the same weight as 'High' noting it presents a risk until the information is obtained</t>
  </si>
  <si>
    <t>N/A</t>
  </si>
  <si>
    <t>In the case the indicator does not apply to the CMM, N/A is able to be selected</t>
  </si>
  <si>
    <t>Start</t>
  </si>
  <si>
    <r>
      <t xml:space="preserve">Select CMM here </t>
    </r>
    <r>
      <rPr>
        <sz val="11"/>
        <color theme="0"/>
        <rFont val="Aptos Narrow"/>
        <family val="2"/>
        <scheme val="minor"/>
      </rPr>
      <t>(Use dropbox below)</t>
    </r>
  </si>
  <si>
    <t>Title</t>
  </si>
  <si>
    <t xml:space="preserve">Topic </t>
  </si>
  <si>
    <t>Focus</t>
  </si>
  <si>
    <t>Reference list</t>
  </si>
  <si>
    <t>CMM</t>
  </si>
  <si>
    <t>Topic</t>
  </si>
  <si>
    <t>Sharks</t>
  </si>
  <si>
    <t>MCS</t>
  </si>
  <si>
    <t>Theme</t>
  </si>
  <si>
    <t>Ind. Ref #</t>
  </si>
  <si>
    <t>Committee</t>
  </si>
  <si>
    <t>Supporting rationale</t>
  </si>
  <si>
    <t>Evidence / Reference material</t>
  </si>
  <si>
    <t>Comments</t>
  </si>
  <si>
    <t>Planned activities / developments</t>
  </si>
  <si>
    <t>Low</t>
  </si>
  <si>
    <t>Biological and ecological</t>
  </si>
  <si>
    <t>H1</t>
  </si>
  <si>
    <t>H2</t>
  </si>
  <si>
    <t>Increased sea surface temperature (SST)</t>
  </si>
  <si>
    <t>Stock displacement, increased mortality, reduced productivity, reduced prey availability a species is dependent on</t>
  </si>
  <si>
    <t>H3</t>
  </si>
  <si>
    <t>Ocean acidification</t>
  </si>
  <si>
    <t>H4</t>
  </si>
  <si>
    <t>Salinity</t>
  </si>
  <si>
    <t>Salinity fluctuations can severely impact fish biology, affecting both health and homeostasis. Deviations from optimal salinity can cause mortality, reduced growth and impaired immune function</t>
  </si>
  <si>
    <t>H5</t>
  </si>
  <si>
    <t>Deoxygenation</t>
  </si>
  <si>
    <t>H6</t>
  </si>
  <si>
    <t>Wind stress</t>
  </si>
  <si>
    <t>H7</t>
  </si>
  <si>
    <t>Current change</t>
  </si>
  <si>
    <t>Operations &amp; infrastructure</t>
  </si>
  <si>
    <t>H8</t>
  </si>
  <si>
    <t>Storms</t>
  </si>
  <si>
    <t>Wind damage, storm surge, port infrastructure damage, loss of life or injury, damage to vessel infrastructure, loss of fishing days</t>
  </si>
  <si>
    <t>H9</t>
  </si>
  <si>
    <t>Cyclones</t>
  </si>
  <si>
    <t>Wind damage, storm surge, port infrastructure damage</t>
  </si>
  <si>
    <t>H10</t>
  </si>
  <si>
    <t>Precipitation extremes</t>
  </si>
  <si>
    <t>Flooding, port infrastructure damage, reduction in port access and service</t>
  </si>
  <si>
    <t>H11</t>
  </si>
  <si>
    <t>Sea level rise</t>
  </si>
  <si>
    <t>H12</t>
  </si>
  <si>
    <t>Wave height</t>
  </si>
  <si>
    <t>Count</t>
  </si>
  <si>
    <t>Ratio</t>
  </si>
  <si>
    <t>Indicator reference information</t>
  </si>
  <si>
    <t>Applicable hazards</t>
  </si>
  <si>
    <t>Question</t>
  </si>
  <si>
    <t>Low exposure</t>
  </si>
  <si>
    <t>Medium exposure</t>
  </si>
  <si>
    <t>High exposure</t>
  </si>
  <si>
    <t>Exposure score</t>
  </si>
  <si>
    <t>E1</t>
  </si>
  <si>
    <t>Habitat</t>
  </si>
  <si>
    <t>How frequently does the habitat of the focus species experience the identified hazards?</t>
  </si>
  <si>
    <t>Rarely experienced and conditions will likely remain stable over the next five years</t>
  </si>
  <si>
    <t xml:space="preserve">Occassionally experienced (e.g., marine heatwaves), however conditions will likely remain relatively stable over the next five years </t>
  </si>
  <si>
    <t>E2</t>
  </si>
  <si>
    <t>Food web</t>
  </si>
  <si>
    <t>Rarely experienced and the food web will likely remain stable over the next five years</t>
  </si>
  <si>
    <t xml:space="preserve">Occassionally experienced (e.g., marine heatwaves), however the foodweb  will likely remain relatively stable over the next five years </t>
  </si>
  <si>
    <t>Regularly experienced, and the hazards are directly influencing the food web / will  likely influence the foodweb over the next five years</t>
  </si>
  <si>
    <t>E3</t>
  </si>
  <si>
    <t>Species population</t>
  </si>
  <si>
    <t>How frequently does the focus species population experience the identified hazards?</t>
  </si>
  <si>
    <t>Occassionally experienced (e.g., marine heatspots) due to the species being confined to / reliant on specific habitat areas / conditions</t>
  </si>
  <si>
    <t>Regularly experienced, and the hazards are directly influencing the focus species behaviours or population health, or will likely influence the population over the next five years</t>
  </si>
  <si>
    <t>Operations and infrastructure</t>
  </si>
  <si>
    <t>E4</t>
  </si>
  <si>
    <t>Fishing fleet</t>
  </si>
  <si>
    <t>How exposed are the relevant fleets to the identified hazards?</t>
  </si>
  <si>
    <t>The hazards are rarely experienced and fishing effort will likely remain stable over the next five years</t>
  </si>
  <si>
    <t>The hazards are occassionally experienced and fishing effort  will likely fluctuate as a result over the next five years</t>
  </si>
  <si>
    <t>The hazards are frequently experience and fishing effort is affected as a result and will likely continue to be affected over the next five years</t>
  </si>
  <si>
    <t>E5</t>
  </si>
  <si>
    <t>At sea operations</t>
  </si>
  <si>
    <t>How frequently do operations face inadequate weather information for decision-making?</t>
  </si>
  <si>
    <t>Rarely experienced and weather forecasts remain relatively accurate</t>
  </si>
  <si>
    <t>Occassionally, with observed changes in the frequency of weather information being inaccurate / inadequate for informed decision-making</t>
  </si>
  <si>
    <t>Regularly, with weather forecast information often inaccurate due to increasing frequencies of unpredictable weather patterns that will likely continue over the next five years</t>
  </si>
  <si>
    <t>E6</t>
  </si>
  <si>
    <t>What percentage of operations cannot financially survive a major weather event?</t>
  </si>
  <si>
    <t>Low (&lt;5%)</t>
  </si>
  <si>
    <t>Medium (5-15%)</t>
  </si>
  <si>
    <t>High (&gt;15%)</t>
  </si>
  <si>
    <t>E7</t>
  </si>
  <si>
    <t>How often must operations relocate fishing grounds due to climate-driven species shifts?</t>
  </si>
  <si>
    <t>Rarely, species distribution remains relatively stable in current fishing grounds</t>
  </si>
  <si>
    <t>Occassionally, with some observed changes in species distribution across fishing grounds</t>
  </si>
  <si>
    <t>Regularly, with species distributional shifts requiring fleet and fishing ground changes on a regular basis</t>
  </si>
  <si>
    <t>E8</t>
  </si>
  <si>
    <t>At sea operators</t>
  </si>
  <si>
    <t>How often are crew and observers exposed to dangerous working conditions or hazardous  deck conditions due to weather and identified hazard events</t>
  </si>
  <si>
    <t>Rarely, crew and other at-sea operators operate only within safe weather related conditions</t>
  </si>
  <si>
    <t>Occassionally, with crew and at-sea operators sometimes required to work in rough seas and weather conditions</t>
  </si>
  <si>
    <t>Regularly, with crew and at-sea operators required to continue working despite rough or stormy weather conditions</t>
  </si>
  <si>
    <t>E9</t>
  </si>
  <si>
    <t>What is the crew's proximity to SAR services during extreme weather events?</t>
  </si>
  <si>
    <t>SARs are placed in working areas to ensure crew access</t>
  </si>
  <si>
    <t>Crew have accessibility to SARs however they are not easily within reach</t>
  </si>
  <si>
    <t>SARs are not readily accessible by the crew</t>
  </si>
  <si>
    <t>E10</t>
  </si>
  <si>
    <t>How often do crew experience dangerous heat stress conditions while working at-sea?</t>
  </si>
  <si>
    <t>Rarely</t>
  </si>
  <si>
    <t>Occassionally</t>
  </si>
  <si>
    <t>Regularly</t>
  </si>
  <si>
    <t>E11</t>
  </si>
  <si>
    <t>How frequently do crew face reduced navigating conditions that increase the risk of collision or incidents</t>
  </si>
  <si>
    <t>E12</t>
  </si>
  <si>
    <t>Port infrastructure</t>
  </si>
  <si>
    <t xml:space="preserve">How frequently are port facilities affected by the identified hazards (e.g., storm surge/flooding)? </t>
  </si>
  <si>
    <t>Rarely (once in 10 years)</t>
  </si>
  <si>
    <t>Occassionally (once between 5 and 10 years)</t>
  </si>
  <si>
    <t>Regularly (occur &lt;5 years)</t>
  </si>
  <si>
    <t>E13</t>
  </si>
  <si>
    <t>Economies</t>
  </si>
  <si>
    <t>&lt;5% of annual fisheries income</t>
  </si>
  <si>
    <t>between 5-10% of annual fisheries income</t>
  </si>
  <si>
    <t>&gt;10% of annual fisheries income</t>
  </si>
  <si>
    <t>E14</t>
  </si>
  <si>
    <t>Livelihoods</t>
  </si>
  <si>
    <t>Community livelihoods remain relatively unaffected by the identified hazards</t>
  </si>
  <si>
    <t>Community livelihoods are occassionally affected as a result of the identified hazards</t>
  </si>
  <si>
    <t>Community livelihoods are directly affected on a regular basis by the identified hazards</t>
  </si>
  <si>
    <t>Management</t>
  </si>
  <si>
    <t>E15</t>
  </si>
  <si>
    <t>Spatial boundaries</t>
  </si>
  <si>
    <t>Do the identified hazards affect any fixed geographic boundaries used to manage the fisheries or set by the CMM?</t>
  </si>
  <si>
    <t>Geographic boundaries remain appropriate and are relatively unaffected by the identified hazards</t>
  </si>
  <si>
    <t>The identified hazards cause some difficulties with effective management based on the current geographic boundaries</t>
  </si>
  <si>
    <t>The identified hazards cause difficulties with ensuring effective management based on the current geographic boundaries</t>
  </si>
  <si>
    <t>E16</t>
  </si>
  <si>
    <t>Scientific assumptions</t>
  </si>
  <si>
    <t>Are the identified hazards factored into the temporal and spatial assumptions used to define management settings?</t>
  </si>
  <si>
    <t>Identified hazards are incorporated</t>
  </si>
  <si>
    <t>Identified hazards are somewhat incorporated</t>
  </si>
  <si>
    <t>No evidence of the identified hazards being incorporated or considered in the design of temporal and spatial assumptions</t>
  </si>
  <si>
    <t>E17</t>
  </si>
  <si>
    <t>Information</t>
  </si>
  <si>
    <t>Criteria</t>
  </si>
  <si>
    <t>Score</t>
  </si>
  <si>
    <t>Scoring</t>
  </si>
  <si>
    <t>Low sensitivity</t>
  </si>
  <si>
    <t>Medium sensitivity</t>
  </si>
  <si>
    <t>High Sensitivity</t>
  </si>
  <si>
    <t>S1</t>
  </si>
  <si>
    <t>Thermal range</t>
  </si>
  <si>
    <t>What is the temperature tolerance of the focus species? (when unknown the breadth of distribution can be used as a proxy for temperature range)</t>
  </si>
  <si>
    <t>Temperature tolerance is broad, with the ability to function normally under a broad range of temperatures</t>
  </si>
  <si>
    <t>Temperature tolerance is considered mid-range, with the focus species able to function normally under medium temperature changes for short durations (e.g., heatwaves)</t>
  </si>
  <si>
    <t>Temperature tolerance is considered very narrow, with small temperature changes causing significant difficulties for normal functionality</t>
  </si>
  <si>
    <t>S2</t>
  </si>
  <si>
    <t>Mobility</t>
  </si>
  <si>
    <t>What is the ability of the focus species to move to a new location if the current location changes and is no longer favourable for growth and / or survival?</t>
  </si>
  <si>
    <t>The focus species has high mobility, able to travel significant distances to new locations</t>
  </si>
  <si>
    <t>Mobility of the focus species is considered moderate, with the species able to change locations but not to the level observed under 'low sensitivity'</t>
  </si>
  <si>
    <t>Mobility of the focus species is low, with limited ability to actively move to change to more favorable conditions</t>
  </si>
  <si>
    <t>S3</t>
  </si>
  <si>
    <t>Productivity</t>
  </si>
  <si>
    <t>What is the productivity of the species?</t>
  </si>
  <si>
    <t>The focus species has high productivity, with an ability of the population to rapidly recover after a negative impact</t>
  </si>
  <si>
    <t>Moderate productivity, with the population able to recover after a negative impact over a longer period of time</t>
  </si>
  <si>
    <t>Low productivity, with negative events to the population causing sustained impact over long periods of time</t>
  </si>
  <si>
    <t>S4</t>
  </si>
  <si>
    <t>Distribution</t>
  </si>
  <si>
    <t xml:space="preserve">What is the distributional range of the species? </t>
  </si>
  <si>
    <t>The focus species has a high distributional range, covering large areas of the ocean and able to adjust to a range of habitats found in coastal and open-ocean environments</t>
  </si>
  <si>
    <t>Moderate distributional range with the species found across a wide range of areas in the ocean but limited in their ability to adjust and occupy different habits (e.g., restricted to specific coastal environments)</t>
  </si>
  <si>
    <t>Low distributional range with the species confined to specific / localised areas and habitat requirements</t>
  </si>
  <si>
    <t>S5</t>
  </si>
  <si>
    <t>What is the level of influence of environmental cues on the distribition of the species?</t>
  </si>
  <si>
    <t>Environmental cues such as seasonality have minor influences on the distribution of the focus species</t>
  </si>
  <si>
    <t>Environmental cues have some influence on the distribution of the species</t>
  </si>
  <si>
    <t>Environmental cues have very high levels of influence on the distribution of the species</t>
  </si>
  <si>
    <t>S6</t>
  </si>
  <si>
    <t xml:space="preserve">Reproduction </t>
  </si>
  <si>
    <t>How dependent is reproductive success on specific or complex environmental conditions / triggers?</t>
  </si>
  <si>
    <t>The focus species is a broadcast spawner, with environmental conditions having a limited influence on spawning events</t>
  </si>
  <si>
    <t xml:space="preserve">The focus species spawns (broadcast / aggregate) when conditions are favourable and with environmental conditions playing a role in these events to a moderate degree </t>
  </si>
  <si>
    <t>The focus species is an aggregate spawner, with the formation and gathering of aggregations heavily dependent on seasonality and environmental conditions</t>
  </si>
  <si>
    <t>S7</t>
  </si>
  <si>
    <t>How sensitive is the spawning cycle and duration to changes in seasonal cues and temperature changes?</t>
  </si>
  <si>
    <t>The focus species is a year-round spawner or spawns over relatively long periods of time when conditions are favourable</t>
  </si>
  <si>
    <t>The focus species spawns at several different times throughout the year when environmental conditions are favourable</t>
  </si>
  <si>
    <t>The focus species spawns once annually and for short durations, heavily reliant on seasonal cues and temperature changes</t>
  </si>
  <si>
    <t>S8</t>
  </si>
  <si>
    <t>What is the age at maturity of the species?</t>
  </si>
  <si>
    <t>The focus species matures rapidly (&lt;1 year) during its lifecycle</t>
  </si>
  <si>
    <t>The focus species matures relatively quickly (1-2 years)</t>
  </si>
  <si>
    <t>The focus species matures over longer time periods (+5 years)</t>
  </si>
  <si>
    <t>S9</t>
  </si>
  <si>
    <t>Prey</t>
  </si>
  <si>
    <t>What is the prey specificity of the focus species?</t>
  </si>
  <si>
    <t xml:space="preserve">The focus species predates on a relatively wide range of prey species, able to readily adjust and target different prey  </t>
  </si>
  <si>
    <t xml:space="preserve">The focus species predates on several species of prey, but is more reliant on these particular target prey species  </t>
  </si>
  <si>
    <t>The focus species is relatively restricted to specific prey species that it targets</t>
  </si>
  <si>
    <t>S10</t>
  </si>
  <si>
    <t>Competition</t>
  </si>
  <si>
    <t>What is the level of competition that the focus species has with other species for the same habitat requirements / prey and diet requirements?</t>
  </si>
  <si>
    <t>The focus species has low competition with other species for its primary food sources and / or habitat requirements</t>
  </si>
  <si>
    <t>The focus species has competition with other species for its food sources and no or limited habitat competition</t>
  </si>
  <si>
    <t>The focus species directly competes with other species for its food and habitat requirements</t>
  </si>
  <si>
    <t>S11</t>
  </si>
  <si>
    <t>Health status</t>
  </si>
  <si>
    <t>What is the current health status of the focus species population?</t>
  </si>
  <si>
    <t>The focus species is considered very healthy (neither overfished or subject to overfishing for fishstocks; least concern for other species)</t>
  </si>
  <si>
    <t>The focus species is considered healthy (not overfished but subject to overfishing for fishstocks; classified as near threatened for other species)</t>
  </si>
  <si>
    <t>The focus species population needs urgent attention (overfished and subject to overfishing for fishstocks; classified as vulnerable or endangered (or above) for other species)</t>
  </si>
  <si>
    <t>S12</t>
  </si>
  <si>
    <t>What is the projected health status of the focus species population in 5 years time based on current environmental conditions?</t>
  </si>
  <si>
    <t>The focus species is projected to be very healthy in 5 years time (see above indicator for classification)</t>
  </si>
  <si>
    <t>The focus species is projected to be healthy in 5 years time (see above indicator for classification)</t>
  </si>
  <si>
    <t>The focus species is projected to still require attention in 5 years time (see above indicator for classification)</t>
  </si>
  <si>
    <t>S13</t>
  </si>
  <si>
    <t>What is the variability of the focus species' abundance / CPUE indexes?</t>
  </si>
  <si>
    <t xml:space="preserve">The abundance / CPUE index has a low level of variability over the past 5 years </t>
  </si>
  <si>
    <t>The abundance / CPUE index has a moderate level of observed variability over the past 5 years</t>
  </si>
  <si>
    <t>The abundance / CPUE index has a high level of observed variability over the past 5 years</t>
  </si>
  <si>
    <t>S14</t>
  </si>
  <si>
    <t>Harvest strategy</t>
  </si>
  <si>
    <t>A harvest strategy has been implemented for the species enabling relatively rapid adjustments to be made to available catch and effort settings</t>
  </si>
  <si>
    <t>A harvest strategy is in development for the species and is close to being adopted</t>
  </si>
  <si>
    <t>Work is yet to start on developing a harvest strategy for the species</t>
  </si>
  <si>
    <t>S15</t>
  </si>
  <si>
    <t>How does the harvest strategy account for increased uncertainty due to climate change?</t>
  </si>
  <si>
    <t>The harvest strategy has enhanced climate change uncertainty methods factored into its design</t>
  </si>
  <si>
    <t>Some standard climate change uncertainty approaches are factored into the design of the harvest strategy</t>
  </si>
  <si>
    <t>No to minimal consideration of climate change uncertainty is provided for by the harvest strategy</t>
  </si>
  <si>
    <t>S16</t>
  </si>
  <si>
    <t>How quickly can the harvest strategy adjust to new information about stock status or environmental conditions?</t>
  </si>
  <si>
    <t>Can implement adjustments within 1 year</t>
  </si>
  <si>
    <t>Takes 1-2 years to implement significant adjustments</t>
  </si>
  <si>
    <t>Takes &gt;2 years to implement significant adjustments</t>
  </si>
  <si>
    <t>S17</t>
  </si>
  <si>
    <t>Non-compliance</t>
  </si>
  <si>
    <t>What is the level of non-compliance across the fishery / fisheries that the focus species is associated?</t>
  </si>
  <si>
    <t xml:space="preserve">Non-compliance that directly affects the focus species is considered rare or at low-levels </t>
  </si>
  <si>
    <t>Some non-compliance events that directly affect the focus species is evident and relatively regular</t>
  </si>
  <si>
    <t>S18</t>
  </si>
  <si>
    <t>IUU</t>
  </si>
  <si>
    <t>What is the level of serious IUU fishing activity across the fishery / fisheries that the focus species is associated?</t>
  </si>
  <si>
    <t>No IUU fishing events have been observed in the associated fishery/fisheries over the past 5 years</t>
  </si>
  <si>
    <t>Limited IUU fishing events (1-2) have been observed in the associated fishery / fisheries over the past 5 years and action has been taken to address these issues</t>
  </si>
  <si>
    <t>IUU fishing events continue to be observed in the fishery / fisheries on a relatively regular basis, with compliance action having a limited effect on combatting it</t>
  </si>
  <si>
    <t>S19</t>
  </si>
  <si>
    <t>Observer coverage</t>
  </si>
  <si>
    <t>What is the level of observer coverage (human and / or EM) across the fishery/ies that the focus species is associated with?</t>
  </si>
  <si>
    <t>Good observer coverage (&gt;10% average across the previous 5 years)</t>
  </si>
  <si>
    <t>Moderate observer coverage (between 5 and 10% average across the previous 5 years)</t>
  </si>
  <si>
    <t>Poor observer coverage (&lt;5% on average across the previous 5 years)</t>
  </si>
  <si>
    <t>S20</t>
  </si>
  <si>
    <t>Fishing effort</t>
  </si>
  <si>
    <t>What is the level of collective fishing effort associated with the focus species?</t>
  </si>
  <si>
    <t>The collective fishing effort that relates to the focus species has been stable or reducing over the previous 5 years</t>
  </si>
  <si>
    <t>The collective fishing effort associated with the focus species has been relatively stable over the previous 5 years with small fluctuations observed</t>
  </si>
  <si>
    <t>The collective fishing effort associated with the focus species has been steadily increasing or has significantly increased over the previous 5 years</t>
  </si>
  <si>
    <t>S21</t>
  </si>
  <si>
    <t>Resource and governance</t>
  </si>
  <si>
    <t>What is the level of resource available to comprehensively assess the health status and distribution of the focus species regularly?</t>
  </si>
  <si>
    <t>Resourcing is made available to assess the focus species on a semi-regular basis</t>
  </si>
  <si>
    <t>Limited resourcing or capacity is available to undertake regular assessments of the focus species</t>
  </si>
  <si>
    <t>S22</t>
  </si>
  <si>
    <t>S23</t>
  </si>
  <si>
    <t>What is the level of confidence to make informed decisions associated with current available information on the focus species?</t>
  </si>
  <si>
    <t>High level of confidence in best available information</t>
  </si>
  <si>
    <t>Moderate level of confidence but further work is required to strengthen best available information to support decision making</t>
  </si>
  <si>
    <t>Low level of confidence with a need for significant work required to improve best available information to support decision making</t>
  </si>
  <si>
    <t>S24</t>
  </si>
  <si>
    <t>Information availability</t>
  </si>
  <si>
    <t>What is the level of availability of climate change information associated with the focus species?</t>
  </si>
  <si>
    <t>There is a good level of information (scientific or otherwise) on the effects of climate change on the focus species</t>
  </si>
  <si>
    <t>There is a moderate level of information (scientific or otherwise) on the effects of climate change on the focus species</t>
  </si>
  <si>
    <t>There is limited information (scientific or otherwise) on the effects of climate change on the focus species</t>
  </si>
  <si>
    <t>S25</t>
  </si>
  <si>
    <t>Awareness</t>
  </si>
  <si>
    <t>Socio-economic</t>
  </si>
  <si>
    <t>S26</t>
  </si>
  <si>
    <t>Economic Dependence</t>
  </si>
  <si>
    <t>S27</t>
  </si>
  <si>
    <t>S28</t>
  </si>
  <si>
    <t>Food dependence</t>
  </si>
  <si>
    <t>S29</t>
  </si>
  <si>
    <t>Cultural importance</t>
  </si>
  <si>
    <t>High adaptabilty</t>
  </si>
  <si>
    <t>Medium adaptability</t>
  </si>
  <si>
    <t>Low adaptability</t>
  </si>
  <si>
    <t>A1</t>
  </si>
  <si>
    <t>What is the ability of the focus species to adapt to increased temperatures?</t>
  </si>
  <si>
    <t>The focus species shows some evidence of being able to adapt over time to relatively moderate increases in temperature over time</t>
  </si>
  <si>
    <t>The focus species is very unlikely able to adapt, tolerate or survive increased temperatures beyond their current tolerance over long time periods</t>
  </si>
  <si>
    <t>A2</t>
  </si>
  <si>
    <t>What is the likelihood of the focus species to maintain or improve its productivity in response to increased temperatures and different environmental conditions?</t>
  </si>
  <si>
    <t>A3</t>
  </si>
  <si>
    <t>The focus species already has a high distributional range and is therefore very likely to adapt its distribution to environmental changes</t>
  </si>
  <si>
    <t>The focus species is likely to be able to adapt its distributional range in response to environmental change</t>
  </si>
  <si>
    <t>The focus species is unlikely to be able to change its distributional range in response to environmental change</t>
  </si>
  <si>
    <t>A4</t>
  </si>
  <si>
    <t>What is the likelihood of the focus species being able to adapt to successfully spawn under differing environmental conditions and changes in seasonal / temperature cues?</t>
  </si>
  <si>
    <t>The focus species is has a high likelihood of being able to adapt its spawning patterns</t>
  </si>
  <si>
    <t>The focus species is likely to be able to adapt its spawning patterns</t>
  </si>
  <si>
    <t>The focus species is very unlikely to be able to adapt its spawning patterns</t>
  </si>
  <si>
    <t>A5</t>
  </si>
  <si>
    <t>What is the likelihood of the focus species being able to change its prey and diet if required in response to environmental changes?</t>
  </si>
  <si>
    <t>The focus species has a high likelihood of being able to change its prey species should environmental changes affect current target prey species populations</t>
  </si>
  <si>
    <t>It is likely the focus species will be able to change its prey species should environmental changes affect current target prey species populations</t>
  </si>
  <si>
    <t>The focus species is unlikely / very unlikely to be able to change its prey species should environmental changes affect current target prey species populations</t>
  </si>
  <si>
    <t>A6</t>
  </si>
  <si>
    <t>What is the ability of the focus species to adapt to reduce its level of competition with other species for habitat requirements / prey and diet requirements?</t>
  </si>
  <si>
    <t>A7</t>
  </si>
  <si>
    <t xml:space="preserve">Under the current management settings, what is the likelihood of the focus species being able to maintain its current health status or rebuild its health status in response to environmental change (SST, ocean acidification, dissolved oxygen, salinity) </t>
  </si>
  <si>
    <t>Highly likely</t>
  </si>
  <si>
    <t>Likely</t>
  </si>
  <si>
    <t>Unlikely</t>
  </si>
  <si>
    <t>A8</t>
  </si>
  <si>
    <t>Species diversification</t>
  </si>
  <si>
    <t>What is the level of flexibility to change the focus species (if it is a target species) to another target to reduce the impact of fishing?</t>
  </si>
  <si>
    <t>Relatively high level of flexibility (e.g., it is generally a bycatch species despite being targeted by some of specific fleets)</t>
  </si>
  <si>
    <t>Low level of flexibility</t>
  </si>
  <si>
    <t>A9</t>
  </si>
  <si>
    <t>Fishing gear</t>
  </si>
  <si>
    <t>What is the level of flexibility to modify gear requirements or implement gear restrictions for fishing gear identified as creating a higher risk to the focus species compared to others?</t>
  </si>
  <si>
    <t>Relatively high level of flexibility (e.g., a specific gear type can be readily replaced or adapted to minimize impact)</t>
  </si>
  <si>
    <t>A10</t>
  </si>
  <si>
    <t>What is the likelihood of fishing effort associated with the focus species of being significantly affected as a result of not being able to operate at sea due to increased storm events etc.?</t>
  </si>
  <si>
    <t>Highly likely fishing effort will reduce over time as a result of increased at-sea hazards</t>
  </si>
  <si>
    <t>Medium likelihood that fishing effort will reduce over time as a result of increased at-sea hazards</t>
  </si>
  <si>
    <t>A11</t>
  </si>
  <si>
    <t>Observer coverage (human and / or EM)</t>
  </si>
  <si>
    <t>What is the likelihood of monitoring levels being consistently sufficient for the fisheries associated with the focus species over the next 5 years?</t>
  </si>
  <si>
    <t>A12</t>
  </si>
  <si>
    <t>Research and technology</t>
  </si>
  <si>
    <t>What is the level of investment (current and planned) in research and technology of direct relevance to the focus species to improve understanding?</t>
  </si>
  <si>
    <t>Relatively high level of investment (on comparison across focus topics and internationally)</t>
  </si>
  <si>
    <t>Relatively medium level of investment (on comparison across focus topics and internationally)</t>
  </si>
  <si>
    <t>Relatively low level of investment (on comparison across focus topics and internationally)</t>
  </si>
  <si>
    <t>A13</t>
  </si>
  <si>
    <t>Agile decision making</t>
  </si>
  <si>
    <t>How easily is the management framework / management settings for the focus topic able to be readily adapted?</t>
  </si>
  <si>
    <t>Automated management settings have been implemented (e.g., harvest strategy), and / or there is substantial and ongoing reliable information available for the focus topic and associated fisheries enabling responsive and agile decision making</t>
  </si>
  <si>
    <t>There is reliable information available for the focus topic and associated fisheries, however there is some uncertainty and information gaps, influencing the ability to achieve responsive decision-making</t>
  </si>
  <si>
    <t>There are significant information gaps that will take time to address creating difficulties in effectively responding to issues through adaptive management and agile decision making</t>
  </si>
  <si>
    <t>A14</t>
  </si>
  <si>
    <t>A15</t>
  </si>
  <si>
    <t>The associated fishing fleet/s that interact with the focus species has a high level of mobility and capability to change fishing grounds and operational areas</t>
  </si>
  <si>
    <t xml:space="preserve">The associated fishing fleet has a moderate capacity to change fishing grounds and areas </t>
  </si>
  <si>
    <t>The associated fishing fleet is restricted to specific fishing grounds / areas</t>
  </si>
  <si>
    <t>A16</t>
  </si>
  <si>
    <t>Is the level of resource currently required (and likely to be required in future) to effectively assess the status of the focus species likely to be sustainable?</t>
  </si>
  <si>
    <t>Very likely ongoing resource will be available for regular assessments</t>
  </si>
  <si>
    <t>Likely resources will be available for assessments, however there may be challenges on an assessment per assessment basis</t>
  </si>
  <si>
    <t>Likely that securing required resources to effectively assess the focus species on a regular basis will encounter difficulties</t>
  </si>
  <si>
    <t>A17</t>
  </si>
  <si>
    <t>Medium reliability</t>
  </si>
  <si>
    <t>Low reliability</t>
  </si>
  <si>
    <t>A18</t>
  </si>
  <si>
    <t>Information sharing and cooperation</t>
  </si>
  <si>
    <t>High certainty</t>
  </si>
  <si>
    <t>Medium certainty</t>
  </si>
  <si>
    <t>Low certainty</t>
  </si>
  <si>
    <t>A19</t>
  </si>
  <si>
    <t>Contribution</t>
  </si>
  <si>
    <t>What is the level of contribution (currently and in future) with social, environmental and fishery organizations on the climate change issues facing the focus species?</t>
  </si>
  <si>
    <t>A20</t>
  </si>
  <si>
    <t>Traditional knowledge</t>
  </si>
  <si>
    <t>A21</t>
  </si>
  <si>
    <t>Diversification</t>
  </si>
  <si>
    <t>A22</t>
  </si>
  <si>
    <t>A23</t>
  </si>
  <si>
    <t>Port resilience</t>
  </si>
  <si>
    <t>A24</t>
  </si>
  <si>
    <t>Food security</t>
  </si>
  <si>
    <t xml:space="preserve">Medium </t>
  </si>
  <si>
    <t>Number</t>
  </si>
  <si>
    <t>Hazard rating</t>
  </si>
  <si>
    <t>Exposure rating</t>
  </si>
  <si>
    <t>Sensitivity rating</t>
  </si>
  <si>
    <t>Adaptive capacity rating</t>
  </si>
  <si>
    <t>Vulnerability rating</t>
  </si>
  <si>
    <t>Indicator summary (Result)</t>
  </si>
  <si>
    <t>Low applicability</t>
  </si>
  <si>
    <t>Medium applicability</t>
  </si>
  <si>
    <t>High applicability</t>
  </si>
  <si>
    <t>Likely to have minimial influence on / low applicability to the focus topic of the CMM</t>
  </si>
  <si>
    <t>How applicable is the hazard to the focus topic of the CMM?</t>
  </si>
  <si>
    <t>Is likely to have some level of influence or application to the focus topic of the CMM</t>
  </si>
  <si>
    <t xml:space="preserve">Likely or very likely to influence or apply to the focus topic of the CMM </t>
  </si>
  <si>
    <t>Can cause harm to exposed systems in acidifying zones by impairing calcification, disrupting food webs and weakening species resilience</t>
  </si>
  <si>
    <t>Changes in wind strength or direction can disrupt ecological or physical systems e.g., upwelling, larval dispersal and can contribute to other hazard e.g., intensification of tropical cyclones</t>
  </si>
  <si>
    <t>Changes in strength, direction, timing or vertical structure can disrupt larval dispersal, nutrient delivery, primary producitivty; alter species migration routes; affect heat distribution, oxygen levels and acidification patters, destabalize or shift climate systems</t>
  </si>
  <si>
    <t>Changes in wave heigh, frequency or intensity can result in disruption to marine operations, infrastructure damage, wave-driven over wash and saline instruction and stress to intertidal ecosystems</t>
  </si>
  <si>
    <t>How frequently is the food web of the focus species exposed to the identified hazards? (consider predator and prey relationships)</t>
  </si>
  <si>
    <t>Rarely experienced because of the species biological and ecological traits (e.g., distribution, mobility etc.)</t>
  </si>
  <si>
    <t>Regularly experienced, and the hazards are directly influencing conditions now / will likely influence conditions over the next five years</t>
  </si>
  <si>
    <t>High levels of persistent non-compliance that affect the focus species is evident</t>
  </si>
  <si>
    <t>Regular attributed resourcing is available to assess the focus species</t>
  </si>
  <si>
    <t>The focus species is very likely able to readily adapt to and function normally at increased temperatures over time</t>
  </si>
  <si>
    <t>The focus species is very likely to be able to maintain (at a minimum) its productivity under different environmental conditions (SST, ocean acidification, dissolved oxygen, salinity)</t>
  </si>
  <si>
    <t>The focus species is unlikely to be able to maintain (at a minimum) its productivity under different environmental conditions (SST, ocean acidification, dissolved oxygen, salinity)</t>
  </si>
  <si>
    <t xml:space="preserve">What is the ability for the focus species to change its distributional patterns? </t>
  </si>
  <si>
    <t>The focus species has a broad ability to inhabit different marine environments and to prey on different species</t>
  </si>
  <si>
    <t>The focus species has some ability to inhabit different marine environments and to prey on different species</t>
  </si>
  <si>
    <t>The focus species has a very limited ability to inhabit different marine environments and to prey on different species</t>
  </si>
  <si>
    <t>Moderate level of flexibility (e.g., a specific gear type is able to be modified but it is considered inappropriate to require it to be replaced by other fishing gear types)</t>
  </si>
  <si>
    <t>Low likelihood that fishing effort will reduce over time as a result of increased at-sea hazards</t>
  </si>
  <si>
    <t>Overall</t>
  </si>
  <si>
    <t>By theme</t>
  </si>
  <si>
    <t>Rating</t>
  </si>
  <si>
    <t>Supporting graphics</t>
  </si>
  <si>
    <t>Result summary</t>
  </si>
  <si>
    <t>Risk rating</t>
  </si>
  <si>
    <t>Climate risk (Results)</t>
  </si>
  <si>
    <t>Conservation and Management Measure for the Interim Management of Bottom Fishing in the Agreement Area (Interim Management of Bottom Fishing)</t>
  </si>
  <si>
    <t>Conservation and Management Measure for the Collection, Reporting, Verification and Exchange of Data relating to fishing activities in the Agreement Area (Data Standards)</t>
  </si>
  <si>
    <t>Conservation and Management Measure for Data Confidentiality and Procedures for access and use of data (Data Confidentiality)</t>
  </si>
  <si>
    <t>Conservation and Management Measure on Vessels without Nationality (Vessels without Nationality)</t>
  </si>
  <si>
    <t>Conservation and Management Measure regarding the use of large-scale pelagic driftnets and deepwater gillnets in the Southern Indian Ocean Fisheries Agreement Area (Pelagic Driftnets and Deepwater Gillnets)</t>
  </si>
  <si>
    <t>Conservation and Management Measure on the Listing of IUU Vessels (IUU Vessel List)</t>
  </si>
  <si>
    <t>Conservation and Management Measure for Vessel Authorisation and Notification to Fish (Vessel Authorisation)</t>
  </si>
  <si>
    <t>CMM-01</t>
  </si>
  <si>
    <t>CMM-02</t>
  </si>
  <si>
    <t>CMM-03</t>
  </si>
  <si>
    <t>CMM-04</t>
  </si>
  <si>
    <t>CMM-05</t>
  </si>
  <si>
    <t>CMM-06</t>
  </si>
  <si>
    <t>CMM-07</t>
  </si>
  <si>
    <t>CMM-08</t>
  </si>
  <si>
    <t>Conservation and Management Measure establishing a Port Inspection Scheme (Port Inspection)</t>
  </si>
  <si>
    <t>CMM-09</t>
  </si>
  <si>
    <t>Conservation and Management Measure for Control of fishing activities in the Agreement Area (Control)</t>
  </si>
  <si>
    <t>CMM-10</t>
  </si>
  <si>
    <t>Conservation and Management Measure for the Monitoring of Fisheries in the Agreement Area (Monitoring)</t>
  </si>
  <si>
    <t>CMM-11</t>
  </si>
  <si>
    <t>Conservation and Management Measure for the Establishment of a Southern Indian Ocean Fisheries Agreement (SIOFA) Compliance Moniotring Scheme (Compliance Monitoring Scheme)</t>
  </si>
  <si>
    <t>CMM-12</t>
  </si>
  <si>
    <t>Conservation and Management Measure for Sharks (Sharks)</t>
  </si>
  <si>
    <t>CMM-13</t>
  </si>
  <si>
    <t>CMM-14</t>
  </si>
  <si>
    <t>Conservation and Management Measure for High Seas Boarding and Inspection Procedures for the Southern Indian Ocean Fisheries Agreement (High Seas Boarding and Inspection Procedures)</t>
  </si>
  <si>
    <t>CMM-15</t>
  </si>
  <si>
    <t>Conservation and Management Measure for the Management of Demersal Stocks in the Agreement Area (Management of Demersal Stocks)</t>
  </si>
  <si>
    <t>CMM-16</t>
  </si>
  <si>
    <t>Conservation and Management Measure for the establishment of a SIOFA Vessel Monitoring System (Vessel Monitoring System)</t>
  </si>
  <si>
    <t>CMM-17</t>
  </si>
  <si>
    <t>Conservation and Management Measure for New and Exploratory Fisheries in the Agreement Area (New and Exploratory Fisheries)</t>
  </si>
  <si>
    <t>CMM-18</t>
  </si>
  <si>
    <t>Conservation and Management Measure for Benthic Fishery Closures (Benthic Fishery Closures)</t>
  </si>
  <si>
    <t>Data Management</t>
  </si>
  <si>
    <t>Data Standards</t>
  </si>
  <si>
    <t xml:space="preserve">Data Management </t>
  </si>
  <si>
    <t>Data Confidentiality</t>
  </si>
  <si>
    <t>Vessel without Nationality</t>
  </si>
  <si>
    <t>Fisheries Management</t>
  </si>
  <si>
    <t>Pelagic Driftnets and Deepwater Gillnets</t>
  </si>
  <si>
    <t>IUU Vessel List</t>
  </si>
  <si>
    <t>Port Inspection Scheme</t>
  </si>
  <si>
    <t>Vessel Authorisation</t>
  </si>
  <si>
    <t>Control</t>
  </si>
  <si>
    <t>Monitoring</t>
  </si>
  <si>
    <t>Compliance Monitoring Scheme</t>
  </si>
  <si>
    <t>Conservation and Management Measure on mitigation of seabirds bycatch in demersal and pelagic longlines and other demersal fishing gears fisheries (Mitigation of Seabirds Bycatch)</t>
  </si>
  <si>
    <t>Seabird Bycatch Mitigation</t>
  </si>
  <si>
    <t>High Seas Boarding and Inspection Procedures</t>
  </si>
  <si>
    <t>Demersal Stocks</t>
  </si>
  <si>
    <t>Vessel Monitoring System</t>
  </si>
  <si>
    <t>New and Exploratory Fisheries</t>
  </si>
  <si>
    <t>Benthic Fishery Closures</t>
  </si>
  <si>
    <t>Bottom Fishing</t>
  </si>
  <si>
    <t>Auto-toggle code (indicators conditional formatting)</t>
  </si>
  <si>
    <t>4. Document Risks: Maintain scientific evidence of climate change risks to SIOFA-managed species and fisheries</t>
  </si>
  <si>
    <t>How often does the SIOFA receive updated scientific information on these hazards?</t>
  </si>
  <si>
    <t>Is there likely to be appropriate resource and capacity for the SIOFA secretariat to effectively manage the sustainability of the focus species?</t>
  </si>
  <si>
    <t>Marine heatwaves</t>
  </si>
  <si>
    <t>Marine heatwaves have the potential to significantly affect species distribution and survival if they have narrow thermal tolerances and limited mobility, adaptability to new habitats / areas</t>
  </si>
  <si>
    <t>Pelagic species live near or above oxygen minimum zones. Changes in hypoxic or suboxic zones can affect species physiology, habitat availability and ecosystem function</t>
  </si>
  <si>
    <t>Is there a harvest strategy or equivalent best practice management measure (e.g., HCR) implemented for the species?</t>
  </si>
  <si>
    <t>The focus species is likely to be able to maintain (at a minimum) its productivity under different environmental conditions (SST, ocean acidification, dissolved oxygen, salinity) but some effects are observed</t>
  </si>
  <si>
    <t>What is the capability of the associated fleet to change its distribution(fishing grounds)?</t>
  </si>
  <si>
    <t>5. Risk Prioritization: Identify which CMMs and associated species are most vulnerable to climate change risks.</t>
  </si>
  <si>
    <t>Indicator sets</t>
  </si>
  <si>
    <t>Indicator scoring</t>
  </si>
  <si>
    <t>Auto-indicator selection</t>
  </si>
  <si>
    <t>An automated indicator selection function has been built into each working tab that automatically removes specific indicators from being scored based on the overall theme of the CMM - for example the biological and ecological indicators are automatically 'greyed out' from being included in the scoring in the case of MCS or Data Management theme'd CMMs. Within each tab there is a button entitled "Turn off auto-indicator selection function" which provides the user the ability to enable the scoring of all indicators within each tab.</t>
  </si>
  <si>
    <t>Climate Risk = Hazard x Exposure x Vulnerability</t>
  </si>
  <si>
    <t>This Climate Change Risk Assessment (CCRA) tool has been designed to assist the SIOFA and its subsidiary bodies to:</t>
  </si>
  <si>
    <t>SIOFA CMM Climate Change Risk Assessment Tool</t>
  </si>
  <si>
    <t>This CCRA tool has been designed based on the conceptual definitions provided in the IPCC  6th Asessment Report which are:</t>
  </si>
  <si>
    <t>The CCRA tool is made up of five working tabs and two result tabs:</t>
  </si>
  <si>
    <t>The potential occurrence of a natural or human-induced physical event or trend that may cause loss of life, injury, or other health impacts, as well as damage and loss to property, infrastructure, livelihoods, service provision, ecosystems, and environmental resources. In the context of climate change, this refers to climate stressors (e.g., ocean warming, acidification, sea-level rise, changes in ocean currents, extreme weather events - including as a result of monsoonal variation).</t>
  </si>
  <si>
    <t>1. Inform Decision-Making: Provide evidence and analysis to the SC, CC and the MOP to inform the development, review, and adaptation of climate-resilient CMMs</t>
  </si>
  <si>
    <t>What is the relative ability for SIOFA CCP to diversify their economic interests in response to required changes to reduce risk to the focus species?</t>
  </si>
  <si>
    <t>What is the relative ability for SIOFA CCP to diversify livelihood reliance away from the focus species if required?</t>
  </si>
  <si>
    <t xml:space="preserve">What is the relative ability of the ports of SIOFA CCP being able to maintain function over the next five years as climate changes become more observed e.g. sea-level rise </t>
  </si>
  <si>
    <t>What is the relative ability for SIOFA CCP to ensure food security should the focus species require changes to current food supply associated with the fisheries?</t>
  </si>
  <si>
    <t>What is the likelihood of SIOFA CCP having the required capacity to readily respond to required changes over the next 5 years?</t>
  </si>
  <si>
    <t>What is the current capacity of SIOFA CCP to respond and implement required changes?</t>
  </si>
  <si>
    <t>Required changes associated with the focus species are able to be rapidly implemented by SIOFA CCP (&lt;1 year)</t>
  </si>
  <si>
    <t>Required changes associated with the focus species are able to be implemented by the SIOFA CCP, however there is evidence of associated difficulties contributing to prolonged discussions and decision making processes</t>
  </si>
  <si>
    <t>Required changes require significant investment or operational changes that create significant difficulties for SIOFA CCP</t>
  </si>
  <si>
    <t>What is the level of climate change knowledge and environmental awareness among SIOFA CCP reliant on the focus species?</t>
  </si>
  <si>
    <t>The focus species is heavily relied upon by SIOFA CCP for economic stability</t>
  </si>
  <si>
    <t>What is the livelihood reliance of SIOFA CCP on the focus species?</t>
  </si>
  <si>
    <t>What is the relative dependency of SIOFA CCP on the focus species for food security?</t>
  </si>
  <si>
    <t>SIOFA CCP have a low reliance on the focus species for food security</t>
  </si>
  <si>
    <t>SIOFA CCP rely on the focus species for food security but other food sources are able to be used / supplement / replace the focus species</t>
  </si>
  <si>
    <t>SIOFA CCP rely heavily on the focus species for food security, with limited ability to replace it with other food sources</t>
  </si>
  <si>
    <t>There is a good level of general knowledge and environmental awareness across SIOFA CCP states of the effects of climate change on the focus species</t>
  </si>
  <si>
    <t>There is a moderate level of general knowledge and environmental awareness across SIOFA CCP states of the effects of climate change on the focus species</t>
  </si>
  <si>
    <t>There is limited general knowledge and environmental awareness across SIOFA CCP states of the effects of climate change on the focus species</t>
  </si>
  <si>
    <t>The focus species is important to maintaining stable economies of some of the SIOFA CC</t>
  </si>
  <si>
    <t>What is the relative economic importance of the focus species to SIOFA CCPs?</t>
  </si>
  <si>
    <t>The focus species has low economic importance to the SIOFA CCPs</t>
  </si>
  <si>
    <t>The SIOFA CCPs has limited livelihood reliance on the focus species</t>
  </si>
  <si>
    <t>The SIOFA CCPs relies somewhat on the focus species for maintaining healthy livelihoods</t>
  </si>
  <si>
    <t>The SIOFA CCPs relies heavily on the focus species for livelihood reliance</t>
  </si>
  <si>
    <t>What is the level of cultural / social significance of the focus species to the SIOFA CCPs?</t>
  </si>
  <si>
    <t>The focus species is highly important culturally and socially to the SIOFA CCPs</t>
  </si>
  <si>
    <t>The focus species is somewhat important culturally and socially to the SIOFA CCPs</t>
  </si>
  <si>
    <t>The focus species has a low level of cultural and social importance to the SIOFA CCPs</t>
  </si>
  <si>
    <t>Relatively medium level of flexibility (e.g., some CCPss rely on it as a key target species, however there are available pathways to minimize adverse effects to those CCPss)</t>
  </si>
  <si>
    <t>CCPs capacity</t>
  </si>
  <si>
    <t>High likelihood of SIOFA CCPss having the required capacity to effectively respond and implement required changes</t>
  </si>
  <si>
    <t>Medium likelihood of SIOFA CCPss having the required capacity to effectively respond and implement required changes</t>
  </si>
  <si>
    <t>Low likelihood of SIOFA CCPss having the required capacity to effectively respond and implement required changes</t>
  </si>
  <si>
    <t>What is the level of certainty / likelihood of improved cooperation and information sharing between CCPss and internationally, to improve efficiencies and understanding associated with the focus species over the next five years?</t>
  </si>
  <si>
    <t>What is the level of engagement (currently and in future) by CCPss with their nationals (including traditional knowledge holders and local communities) on the climate change issues facing the focus species and to fill information gaps where possible?</t>
  </si>
  <si>
    <t>What percentage of CCPss' income is affected by the identified hazards?</t>
  </si>
  <si>
    <t>What is the level of exposure to community livelihoods of SIOFA CCPss from the identified hazards?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</si>
</sst>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Aptos Narrow"/>
      <family val="2"/>
      <scheme val="minor"/>
    </font>
    <font>
      <b/>
      <sz val="12"/>
      <color theme="1"/>
      <name val="Aptos Narrow"/>
      <family val="2"/>
      <scheme val="minor"/>
    </font>
    <font>
      <sz val="8"/>
      <name val="Aptos Narrow"/>
      <family val="2"/>
      <scheme val="minor"/>
    </font>
    <font>
      <b/>
      <sz val="14"/>
      <color rgb="FFFF0000"/>
      <name val="Aptos Narrow"/>
      <family val="2"/>
      <scheme val="minor"/>
    </font>
    <font>
      <b/>
      <sz val="11"/>
      <color theme="1"/>
      <name val="Aptos Narrow"/>
      <family val="2"/>
      <scheme val="minor"/>
    </font>
    <font>
      <b/>
      <sz val="11"/>
      <color theme="0"/>
      <name val="Aptos Narrow"/>
      <family val="2"/>
      <scheme val="minor"/>
    </font>
    <font>
      <sz val="11"/>
      <color theme="0"/>
      <name val="Aptos Narrow"/>
      <family val="2"/>
      <scheme val="minor"/>
    </font>
    <font>
      <b/>
      <sz val="14"/>
      <color theme="0"/>
      <name val="Aptos Narrow"/>
      <family val="2"/>
      <scheme val="minor"/>
    </font>
    <font>
      <b/>
      <sz val="16"/>
      <color theme="0"/>
      <name val="Aptos Narrow"/>
      <family val="2"/>
      <scheme val="minor"/>
    </font>
    <font>
      <b/>
      <sz val="18"/>
      <color theme="0"/>
      <name val="Aptos Narrow"/>
      <family val="2"/>
      <scheme val="minor"/>
    </font>
    <font>
      <sz val="16"/>
      <color theme="0"/>
      <name val="Aptos Narrow"/>
      <family val="2"/>
      <scheme val="minor"/>
    </font>
    <font>
      <b/>
      <sz val="11"/>
      <color rgb="FFFF0000"/>
      <name val="Aptos Narrow"/>
      <family val="2"/>
      <scheme val="minor"/>
    </font>
    <font>
      <b/>
      <sz val="18"/>
      <color rgb="FF00B0F0"/>
      <name val="Aptos Narrow"/>
      <family val="2"/>
      <scheme val="minor"/>
    </font>
    <font>
      <sz val="11"/>
      <color rgb="FFFF0000"/>
      <name val="Aptos Narrow"/>
      <family val="2"/>
      <scheme val="minor"/>
    </font>
    <font>
      <b/>
      <sz val="18"/>
      <color theme="9"/>
      <name val="Aptos Narrow"/>
      <family val="2"/>
      <scheme val="minor"/>
    </font>
    <font>
      <b/>
      <sz val="18"/>
      <color rgb="FFFFC000"/>
      <name val="Aptos Narrow"/>
      <family val="2"/>
      <scheme val="minor"/>
    </font>
    <font>
      <b/>
      <sz val="14"/>
      <color rgb="FFFFC000"/>
      <name val="Aptos Narrow"/>
      <family val="2"/>
      <scheme val="minor"/>
    </font>
    <font>
      <b/>
      <sz val="16"/>
      <color rgb="FFFFC000"/>
      <name val="Aptos Narrow"/>
      <family val="2"/>
      <scheme val="minor"/>
    </font>
    <font>
      <b/>
      <sz val="18"/>
      <color rgb="FFFF0000"/>
      <name val="Aptos Narrow"/>
      <family val="2"/>
      <scheme val="minor"/>
    </font>
    <font>
      <b/>
      <sz val="16"/>
      <color rgb="FFFF0000"/>
      <name val="Aptos Narrow"/>
      <family val="2"/>
      <scheme val="minor"/>
    </font>
    <font>
      <sz val="11"/>
      <color rgb="FFC00000"/>
      <name val="Aptos Narrow"/>
      <family val="2"/>
      <scheme val="minor"/>
    </font>
    <font>
      <sz val="11"/>
      <color theme="5"/>
      <name val="Aptos Narrow"/>
      <family val="2"/>
      <scheme val="minor"/>
    </font>
    <font>
      <b/>
      <sz val="12"/>
      <color theme="0"/>
      <name val="Aptos Narrow"/>
      <family val="2"/>
      <scheme val="minor"/>
    </font>
    <font>
      <b/>
      <sz val="14"/>
      <color rgb="FF00B050"/>
      <name val="Aptos Narrow"/>
      <family val="2"/>
      <scheme val="minor"/>
    </font>
    <font>
      <b/>
      <sz val="16"/>
      <color rgb="FF00B050"/>
      <name val="Aptos Narrow"/>
      <family val="2"/>
      <scheme val="minor"/>
    </font>
    <font>
      <b/>
      <sz val="14"/>
      <color theme="7"/>
      <name val="Aptos Narrow"/>
      <family val="2"/>
      <scheme val="minor"/>
    </font>
    <font>
      <b/>
      <sz val="16"/>
      <color theme="7"/>
      <name val="Aptos Narrow"/>
      <family val="2"/>
      <scheme val="minor"/>
    </font>
    <font>
      <b/>
      <sz val="18"/>
      <color theme="4" tint="0.59999389629810485"/>
      <name val="Aptos Narrow"/>
      <family val="2"/>
      <scheme val="minor"/>
    </font>
    <font>
      <b/>
      <sz val="14"/>
      <color theme="4" tint="0.59999389629810485"/>
      <name val="Aptos Narrow"/>
      <family val="2"/>
      <scheme val="minor"/>
    </font>
    <font>
      <b/>
      <sz val="16"/>
      <color theme="4" tint="0.59999389629810485"/>
      <name val="Aptos Narrow"/>
      <family val="2"/>
      <scheme val="minor"/>
    </font>
    <font>
      <b/>
      <sz val="14"/>
      <color theme="1"/>
      <name val="Aptos Narrow"/>
      <family val="2"/>
      <scheme val="minor"/>
    </font>
    <font>
      <b/>
      <sz val="11"/>
      <color rgb="FFC00000"/>
      <name val="Aptos Narrow"/>
      <family val="2"/>
      <scheme val="minor"/>
    </font>
    <font>
      <sz val="11"/>
      <color rgb="FF1B1C1D"/>
      <name val="Aptos"/>
      <family val="2"/>
    </font>
    <font>
      <b/>
      <sz val="18"/>
      <color theme="1"/>
      <name val="Aptos Narrow"/>
      <family val="2"/>
      <scheme val="minor"/>
    </font>
    <font>
      <b/>
      <sz val="14"/>
      <color theme="7" tint="0.59999389629810485"/>
      <name val="Aptos Narrow"/>
      <family val="2"/>
      <scheme val="minor"/>
    </font>
    <font>
      <sz val="11"/>
      <color rgb="FF1B1C1D"/>
      <name val="Aptos"/>
      <family val="2"/>
    </font>
    <font>
      <i/>
      <sz val="11"/>
      <color rgb="FF1B1C1D"/>
      <name val="Aptos"/>
      <family val="2"/>
    </font>
    <font>
      <b/>
      <i/>
      <sz val="11"/>
      <color theme="1"/>
      <name val="Aptos Narrow"/>
      <family val="2"/>
      <scheme val="minor"/>
    </font>
    <font>
      <sz val="8"/>
      <color rgb="FF000000"/>
      <name val="Segoe UI"/>
      <charset val="1"/>
    </font>
  </fonts>
  <fills count="21">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rgb="FFFF0000"/>
        <bgColor indexed="64"/>
      </patternFill>
    </fill>
    <fill>
      <patternFill patternType="solid">
        <fgColor theme="9"/>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theme="3"/>
        <bgColor indexed="64"/>
      </patternFill>
    </fill>
    <fill>
      <patternFill patternType="solid">
        <fgColor theme="4"/>
        <bgColor indexed="64"/>
      </patternFill>
    </fill>
    <fill>
      <patternFill patternType="solid">
        <fgColor theme="2" tint="-9.9978637043366805E-2"/>
        <bgColor indexed="64"/>
      </patternFill>
    </fill>
    <fill>
      <patternFill patternType="solid">
        <fgColor theme="0"/>
        <bgColor indexed="64"/>
      </patternFill>
    </fill>
    <fill>
      <patternFill patternType="solid">
        <fgColor theme="1"/>
        <bgColor indexed="64"/>
      </patternFill>
    </fill>
    <fill>
      <patternFill patternType="solid">
        <fgColor rgb="FF00B0F0"/>
        <bgColor indexed="64"/>
      </patternFill>
    </fill>
    <fill>
      <patternFill patternType="solid">
        <fgColor theme="7" tint="-0.249977111117893"/>
        <bgColor indexed="64"/>
      </patternFill>
    </fill>
    <fill>
      <patternFill patternType="solid">
        <fgColor theme="7" tint="-0.499984740745262"/>
        <bgColor indexed="64"/>
      </patternFill>
    </fill>
    <fill>
      <patternFill patternType="solid">
        <fgColor theme="7"/>
        <bgColor indexed="64"/>
      </patternFill>
    </fill>
    <fill>
      <patternFill patternType="solid">
        <fgColor rgb="FF4EA72E"/>
        <bgColor indexed="64"/>
      </patternFill>
    </fill>
    <fill>
      <patternFill patternType="solid">
        <fgColor theme="7" tint="0.59999389629810485"/>
        <bgColor indexed="64"/>
      </patternFill>
    </fill>
    <fill>
      <patternFill patternType="solid">
        <fgColor theme="4"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393">
    <xf numFmtId="0" fontId="0" fillId="0" borderId="0" xfId="0"/>
    <xf numFmtId="0" fontId="0" fillId="0" borderId="0" xfId="0" applyAlignment="1">
      <alignment wrapText="1"/>
    </xf>
    <xf numFmtId="0" fontId="0" fillId="3" borderId="0" xfId="0" applyFill="1"/>
    <xf numFmtId="0" fontId="0" fillId="0" borderId="1" xfId="0" applyBorder="1"/>
    <xf numFmtId="0" fontId="0" fillId="0" borderId="1" xfId="0" applyBorder="1" applyAlignment="1">
      <alignment wrapText="1"/>
    </xf>
    <xf numFmtId="0" fontId="0" fillId="12" borderId="0" xfId="0" applyFill="1"/>
    <xf numFmtId="0" fontId="5" fillId="10" borderId="1" xfId="0" applyFont="1" applyFill="1" applyBorder="1"/>
    <xf numFmtId="0" fontId="4" fillId="11" borderId="1" xfId="0" applyFont="1" applyFill="1" applyBorder="1"/>
    <xf numFmtId="0" fontId="0" fillId="12" borderId="1" xfId="0" applyFill="1" applyBorder="1"/>
    <xf numFmtId="0" fontId="0" fillId="11" borderId="1" xfId="0" applyFill="1" applyBorder="1"/>
    <xf numFmtId="0" fontId="5" fillId="10" borderId="13" xfId="0" applyFont="1" applyFill="1" applyBorder="1"/>
    <xf numFmtId="0" fontId="4" fillId="11" borderId="14" xfId="0" applyFont="1" applyFill="1" applyBorder="1"/>
    <xf numFmtId="0" fontId="0" fillId="12" borderId="14" xfId="0" applyFill="1" applyBorder="1"/>
    <xf numFmtId="0" fontId="0" fillId="11" borderId="14" xfId="0" applyFill="1" applyBorder="1"/>
    <xf numFmtId="0" fontId="0" fillId="0" borderId="14" xfId="0" applyBorder="1"/>
    <xf numFmtId="0" fontId="8" fillId="9" borderId="18" xfId="0" applyFont="1" applyFill="1" applyBorder="1"/>
    <xf numFmtId="0" fontId="0" fillId="12" borderId="0" xfId="0" applyFill="1" applyAlignment="1">
      <alignment wrapText="1"/>
    </xf>
    <xf numFmtId="9" fontId="0" fillId="12" borderId="0" xfId="0" applyNumberFormat="1" applyFill="1"/>
    <xf numFmtId="0" fontId="0" fillId="13" borderId="2" xfId="0" applyFill="1" applyBorder="1"/>
    <xf numFmtId="0" fontId="0" fillId="13" borderId="3" xfId="0" applyFill="1" applyBorder="1"/>
    <xf numFmtId="0" fontId="0" fillId="13" borderId="4" xfId="0" applyFill="1" applyBorder="1"/>
    <xf numFmtId="0" fontId="0" fillId="13" borderId="5" xfId="0" applyFill="1" applyBorder="1"/>
    <xf numFmtId="0" fontId="0" fillId="13" borderId="0" xfId="0" applyFill="1"/>
    <xf numFmtId="0" fontId="0" fillId="13" borderId="6" xfId="0" applyFill="1" applyBorder="1"/>
    <xf numFmtId="0" fontId="6" fillId="13" borderId="0" xfId="0" applyFont="1" applyFill="1"/>
    <xf numFmtId="0" fontId="6" fillId="13" borderId="6" xfId="0" applyFont="1" applyFill="1" applyBorder="1"/>
    <xf numFmtId="0" fontId="0" fillId="10" borderId="5" xfId="0" applyFill="1" applyBorder="1"/>
    <xf numFmtId="0" fontId="10" fillId="10" borderId="0" xfId="0" applyFont="1" applyFill="1"/>
    <xf numFmtId="0" fontId="11" fillId="13" borderId="0" xfId="0" applyFont="1" applyFill="1"/>
    <xf numFmtId="0" fontId="0" fillId="12" borderId="5" xfId="0" applyFill="1" applyBorder="1"/>
    <xf numFmtId="0" fontId="8" fillId="12" borderId="5" xfId="0" applyFont="1" applyFill="1" applyBorder="1"/>
    <xf numFmtId="0" fontId="0" fillId="14" borderId="0" xfId="0" applyFill="1"/>
    <xf numFmtId="0" fontId="11" fillId="14" borderId="0" xfId="0" applyFont="1" applyFill="1"/>
    <xf numFmtId="0" fontId="5" fillId="9" borderId="1" xfId="0" applyFont="1" applyFill="1" applyBorder="1"/>
    <xf numFmtId="0" fontId="5" fillId="9" borderId="9" xfId="0" applyFont="1" applyFill="1" applyBorder="1"/>
    <xf numFmtId="0" fontId="5" fillId="9" borderId="9" xfId="0" applyFont="1" applyFill="1" applyBorder="1" applyAlignment="1">
      <alignment wrapText="1"/>
    </xf>
    <xf numFmtId="0" fontId="0" fillId="11" borderId="1" xfId="0" applyFill="1" applyBorder="1" applyAlignment="1">
      <alignment wrapText="1"/>
    </xf>
    <xf numFmtId="0" fontId="9" fillId="13" borderId="0" xfId="0" applyFont="1" applyFill="1"/>
    <xf numFmtId="0" fontId="4" fillId="6" borderId="21" xfId="0" applyFont="1" applyFill="1" applyBorder="1"/>
    <xf numFmtId="0" fontId="4" fillId="8" borderId="21" xfId="0" applyFont="1" applyFill="1" applyBorder="1"/>
    <xf numFmtId="0" fontId="4" fillId="7" borderId="21" xfId="0" applyFont="1" applyFill="1" applyBorder="1"/>
    <xf numFmtId="0" fontId="0" fillId="0" borderId="16" xfId="0" applyBorder="1"/>
    <xf numFmtId="0" fontId="0" fillId="0" borderId="17" xfId="0" applyBorder="1"/>
    <xf numFmtId="0" fontId="5" fillId="9" borderId="8" xfId="0" applyFont="1" applyFill="1" applyBorder="1"/>
    <xf numFmtId="0" fontId="0" fillId="14" borderId="5" xfId="0" applyFill="1" applyBorder="1"/>
    <xf numFmtId="0" fontId="0" fillId="14" borderId="6" xfId="0" applyFill="1" applyBorder="1"/>
    <xf numFmtId="0" fontId="6" fillId="12" borderId="0" xfId="0" applyFont="1" applyFill="1"/>
    <xf numFmtId="0" fontId="10" fillId="12" borderId="0" xfId="0" applyFont="1" applyFill="1"/>
    <xf numFmtId="0" fontId="5" fillId="12" borderId="0" xfId="0" applyFont="1" applyFill="1"/>
    <xf numFmtId="0" fontId="0" fillId="12" borderId="0" xfId="0" applyFill="1" applyAlignment="1">
      <alignment horizontal="left"/>
    </xf>
    <xf numFmtId="0" fontId="0" fillId="12" borderId="0" xfId="0" applyFill="1" applyAlignment="1">
      <alignment horizontal="left" wrapText="1"/>
    </xf>
    <xf numFmtId="0" fontId="12" fillId="13" borderId="0" xfId="0" applyFont="1" applyFill="1"/>
    <xf numFmtId="0" fontId="8" fillId="13" borderId="5" xfId="0" applyFont="1" applyFill="1" applyBorder="1"/>
    <xf numFmtId="0" fontId="10" fillId="13" borderId="0" xfId="0" applyFont="1" applyFill="1"/>
    <xf numFmtId="0" fontId="10" fillId="13" borderId="6" xfId="0" applyFont="1" applyFill="1" applyBorder="1"/>
    <xf numFmtId="0" fontId="0" fillId="5" borderId="0" xfId="0" applyFill="1"/>
    <xf numFmtId="0" fontId="0" fillId="10" borderId="0" xfId="0" applyFill="1"/>
    <xf numFmtId="0" fontId="0" fillId="12" borderId="3" xfId="0" applyFill="1" applyBorder="1"/>
    <xf numFmtId="0" fontId="0" fillId="12" borderId="0" xfId="0" applyFill="1" applyAlignment="1">
      <alignment vertical="top" wrapText="1"/>
    </xf>
    <xf numFmtId="0" fontId="0" fillId="12" borderId="0" xfId="0" applyFill="1" applyAlignment="1">
      <alignment horizontal="left" vertical="top" wrapText="1"/>
    </xf>
    <xf numFmtId="0" fontId="0" fillId="12" borderId="0" xfId="0" applyFill="1" applyAlignment="1">
      <alignment horizontal="left" vertical="top"/>
    </xf>
    <xf numFmtId="0" fontId="0" fillId="13" borderId="1" xfId="0" applyFill="1" applyBorder="1"/>
    <xf numFmtId="0" fontId="9" fillId="13" borderId="1" xfId="0" applyFont="1" applyFill="1" applyBorder="1"/>
    <xf numFmtId="0" fontId="6" fillId="13" borderId="1" xfId="0" applyFont="1" applyFill="1" applyBorder="1"/>
    <xf numFmtId="0" fontId="0" fillId="13" borderId="11" xfId="0" applyFill="1" applyBorder="1"/>
    <xf numFmtId="0" fontId="0" fillId="13" borderId="12" xfId="0" applyFill="1" applyBorder="1"/>
    <xf numFmtId="0" fontId="0" fillId="13" borderId="14" xfId="0" applyFill="1" applyBorder="1"/>
    <xf numFmtId="0" fontId="6" fillId="13" borderId="14" xfId="0" applyFont="1" applyFill="1" applyBorder="1"/>
    <xf numFmtId="0" fontId="5" fillId="9" borderId="21" xfId="0" applyFont="1" applyFill="1" applyBorder="1"/>
    <xf numFmtId="0" fontId="5" fillId="9" borderId="24" xfId="0" applyFont="1" applyFill="1" applyBorder="1" applyAlignment="1">
      <alignment wrapText="1"/>
    </xf>
    <xf numFmtId="0" fontId="0" fillId="13" borderId="26" xfId="0" applyFill="1" applyBorder="1"/>
    <xf numFmtId="0" fontId="10" fillId="13" borderId="21" xfId="0" applyFont="1" applyFill="1" applyBorder="1"/>
    <xf numFmtId="0" fontId="10" fillId="13" borderId="24" xfId="0" applyFont="1" applyFill="1" applyBorder="1"/>
    <xf numFmtId="0" fontId="0" fillId="13" borderId="27" xfId="0" applyFill="1" applyBorder="1"/>
    <xf numFmtId="0" fontId="0" fillId="13" borderId="25" xfId="0" applyFill="1" applyBorder="1"/>
    <xf numFmtId="0" fontId="11" fillId="13" borderId="25" xfId="0" applyFont="1" applyFill="1" applyBorder="1"/>
    <xf numFmtId="0" fontId="0" fillId="13" borderId="28" xfId="0" applyFill="1" applyBorder="1"/>
    <xf numFmtId="0" fontId="0" fillId="13" borderId="22" xfId="0" applyFill="1" applyBorder="1"/>
    <xf numFmtId="0" fontId="0" fillId="4" borderId="5" xfId="0" applyFill="1" applyBorder="1"/>
    <xf numFmtId="0" fontId="18" fillId="13" borderId="1" xfId="0" applyFont="1" applyFill="1" applyBorder="1"/>
    <xf numFmtId="0" fontId="3" fillId="13" borderId="21" xfId="0" applyFont="1" applyFill="1" applyBorder="1"/>
    <xf numFmtId="0" fontId="19" fillId="13" borderId="21" xfId="0" applyFont="1" applyFill="1" applyBorder="1"/>
    <xf numFmtId="0" fontId="0" fillId="4" borderId="6" xfId="0" applyFill="1" applyBorder="1"/>
    <xf numFmtId="0" fontId="5" fillId="9" borderId="21" xfId="0" applyFont="1" applyFill="1" applyBorder="1" applyAlignment="1">
      <alignment wrapText="1"/>
    </xf>
    <xf numFmtId="0" fontId="11" fillId="12" borderId="0" xfId="0" applyFont="1" applyFill="1"/>
    <xf numFmtId="0" fontId="9" fillId="13" borderId="14" xfId="0" applyFont="1" applyFill="1" applyBorder="1"/>
    <xf numFmtId="0" fontId="8" fillId="13" borderId="24" xfId="0" applyFont="1" applyFill="1" applyBorder="1"/>
    <xf numFmtId="0" fontId="5" fillId="9" borderId="25" xfId="0" applyFont="1" applyFill="1" applyBorder="1" applyAlignment="1">
      <alignment wrapText="1"/>
    </xf>
    <xf numFmtId="0" fontId="5" fillId="9" borderId="27" xfId="0" applyFont="1" applyFill="1" applyBorder="1" applyAlignment="1">
      <alignment wrapText="1"/>
    </xf>
    <xf numFmtId="0" fontId="5" fillId="10" borderId="13" xfId="0" applyFont="1" applyFill="1" applyBorder="1" applyAlignment="1">
      <alignment wrapText="1"/>
    </xf>
    <xf numFmtId="0" fontId="5" fillId="13" borderId="32" xfId="0" applyFont="1" applyFill="1" applyBorder="1"/>
    <xf numFmtId="0" fontId="5" fillId="13" borderId="31" xfId="0" applyFont="1" applyFill="1" applyBorder="1"/>
    <xf numFmtId="0" fontId="25" fillId="13" borderId="0" xfId="0" applyFont="1" applyFill="1"/>
    <xf numFmtId="0" fontId="26" fillId="13" borderId="0" xfId="0" applyFont="1" applyFill="1"/>
    <xf numFmtId="0" fontId="0" fillId="3" borderId="1" xfId="0" applyFill="1" applyBorder="1"/>
    <xf numFmtId="0" fontId="0" fillId="3" borderId="14" xfId="0" applyFill="1" applyBorder="1"/>
    <xf numFmtId="0" fontId="0" fillId="3" borderId="16" xfId="0" applyFill="1" applyBorder="1"/>
    <xf numFmtId="0" fontId="0" fillId="3" borderId="17" xfId="0" applyFill="1" applyBorder="1"/>
    <xf numFmtId="0" fontId="22" fillId="13" borderId="1" xfId="0" applyFont="1" applyFill="1" applyBorder="1" applyAlignment="1">
      <alignment wrapText="1"/>
    </xf>
    <xf numFmtId="0" fontId="11" fillId="10" borderId="0" xfId="0" applyFont="1" applyFill="1"/>
    <xf numFmtId="0" fontId="27" fillId="13" borderId="0" xfId="0" applyFont="1" applyFill="1"/>
    <xf numFmtId="0" fontId="28" fillId="13" borderId="0" xfId="0" applyFont="1" applyFill="1"/>
    <xf numFmtId="0" fontId="29" fillId="13" borderId="0" xfId="0" applyFont="1" applyFill="1"/>
    <xf numFmtId="0" fontId="5" fillId="12" borderId="0" xfId="0" applyFont="1" applyFill="1" applyAlignment="1">
      <alignment wrapText="1"/>
    </xf>
    <xf numFmtId="0" fontId="5" fillId="13" borderId="15" xfId="0" applyFont="1" applyFill="1" applyBorder="1"/>
    <xf numFmtId="0" fontId="31" fillId="6" borderId="1" xfId="0" applyFont="1" applyFill="1" applyBorder="1"/>
    <xf numFmtId="0" fontId="4" fillId="8" borderId="1" xfId="0" applyFont="1" applyFill="1" applyBorder="1"/>
    <xf numFmtId="0" fontId="4" fillId="7" borderId="1" xfId="0" applyFont="1" applyFill="1" applyBorder="1"/>
    <xf numFmtId="0" fontId="4" fillId="4" borderId="2" xfId="0" applyFont="1" applyFill="1" applyBorder="1"/>
    <xf numFmtId="0" fontId="0" fillId="4" borderId="3" xfId="0" applyFill="1" applyBorder="1"/>
    <xf numFmtId="0" fontId="0" fillId="4" borderId="4" xfId="0" applyFill="1" applyBorder="1"/>
    <xf numFmtId="0" fontId="6" fillId="10" borderId="13" xfId="0" applyFont="1" applyFill="1" applyBorder="1"/>
    <xf numFmtId="0" fontId="6" fillId="10" borderId="15" xfId="0" applyFont="1" applyFill="1" applyBorder="1"/>
    <xf numFmtId="0" fontId="4" fillId="2" borderId="2" xfId="0" applyFont="1" applyFill="1" applyBorder="1"/>
    <xf numFmtId="0" fontId="0" fillId="2" borderId="3" xfId="0" applyFill="1" applyBorder="1"/>
    <xf numFmtId="0" fontId="0" fillId="2" borderId="4" xfId="0" applyFill="1" applyBorder="1"/>
    <xf numFmtId="0" fontId="4" fillId="5" borderId="2" xfId="0" applyFont="1" applyFill="1" applyBorder="1"/>
    <xf numFmtId="0" fontId="0" fillId="5" borderId="3" xfId="0" applyFill="1" applyBorder="1"/>
    <xf numFmtId="0" fontId="0" fillId="5" borderId="4" xfId="0" applyFill="1" applyBorder="1"/>
    <xf numFmtId="0" fontId="4" fillId="6" borderId="14" xfId="0" applyFont="1" applyFill="1" applyBorder="1"/>
    <xf numFmtId="0" fontId="4" fillId="17" borderId="2" xfId="0" applyFont="1" applyFill="1" applyBorder="1"/>
    <xf numFmtId="0" fontId="4" fillId="17" borderId="3" xfId="0" applyFont="1" applyFill="1" applyBorder="1"/>
    <xf numFmtId="0" fontId="4" fillId="17" borderId="4" xfId="0" applyFont="1" applyFill="1" applyBorder="1"/>
    <xf numFmtId="0" fontId="27" fillId="13" borderId="1" xfId="0" applyFont="1" applyFill="1" applyBorder="1"/>
    <xf numFmtId="0" fontId="28" fillId="13" borderId="21" xfId="0" applyFont="1" applyFill="1" applyBorder="1"/>
    <xf numFmtId="0" fontId="21" fillId="10" borderId="5" xfId="0" applyFont="1" applyFill="1" applyBorder="1"/>
    <xf numFmtId="0" fontId="21" fillId="10" borderId="0" xfId="0" applyFont="1" applyFill="1"/>
    <xf numFmtId="0" fontId="20" fillId="12" borderId="0" xfId="0" applyFont="1" applyFill="1"/>
    <xf numFmtId="0" fontId="0" fillId="12" borderId="6" xfId="0" applyFill="1" applyBorder="1"/>
    <xf numFmtId="0" fontId="20" fillId="12" borderId="6" xfId="0" applyFont="1" applyFill="1" applyBorder="1"/>
    <xf numFmtId="0" fontId="0" fillId="12" borderId="7" xfId="0" applyFill="1" applyBorder="1"/>
    <xf numFmtId="0" fontId="0" fillId="12" borderId="33" xfId="0" applyFill="1" applyBorder="1"/>
    <xf numFmtId="0" fontId="0" fillId="12" borderId="34" xfId="0" applyFill="1" applyBorder="1"/>
    <xf numFmtId="0" fontId="0" fillId="10" borderId="6" xfId="0" applyFill="1" applyBorder="1"/>
    <xf numFmtId="0" fontId="0" fillId="5" borderId="5" xfId="0" applyFill="1" applyBorder="1"/>
    <xf numFmtId="0" fontId="0" fillId="5" borderId="6" xfId="0" applyFill="1" applyBorder="1"/>
    <xf numFmtId="0" fontId="0" fillId="0" borderId="16" xfId="0" applyBorder="1" applyAlignment="1">
      <alignment horizontal="left"/>
    </xf>
    <xf numFmtId="0" fontId="0" fillId="0" borderId="17" xfId="0" applyBorder="1" applyAlignment="1">
      <alignment horizontal="left"/>
    </xf>
    <xf numFmtId="0" fontId="0" fillId="0" borderId="11" xfId="0" applyBorder="1" applyAlignment="1">
      <alignment horizontal="left"/>
    </xf>
    <xf numFmtId="0" fontId="0" fillId="0" borderId="11" xfId="0" applyBorder="1" applyAlignment="1">
      <alignment horizontal="left" wrapText="1"/>
    </xf>
    <xf numFmtId="0" fontId="0" fillId="0" borderId="12" xfId="0" applyBorder="1" applyAlignment="1">
      <alignment horizontal="left"/>
    </xf>
    <xf numFmtId="0" fontId="0" fillId="0" borderId="1" xfId="0" applyBorder="1" applyAlignment="1">
      <alignment horizontal="left"/>
    </xf>
    <xf numFmtId="0" fontId="0" fillId="0" borderId="1" xfId="0" applyBorder="1" applyAlignment="1">
      <alignment horizontal="left" wrapText="1"/>
    </xf>
    <xf numFmtId="0" fontId="0" fillId="0" borderId="14" xfId="0" applyBorder="1" applyAlignment="1">
      <alignment horizontal="left"/>
    </xf>
    <xf numFmtId="0" fontId="0" fillId="0" borderId="16" xfId="0" applyBorder="1" applyAlignment="1">
      <alignment horizontal="left" wrapText="1"/>
    </xf>
    <xf numFmtId="0" fontId="4" fillId="0" borderId="11" xfId="0" applyFont="1" applyBorder="1" applyAlignment="1">
      <alignment horizontal="left"/>
    </xf>
    <xf numFmtId="0" fontId="4" fillId="0" borderId="1" xfId="0" applyFont="1" applyBorder="1" applyAlignment="1">
      <alignment horizontal="left"/>
    </xf>
    <xf numFmtId="0" fontId="4" fillId="0" borderId="16" xfId="0" applyFont="1" applyBorder="1" applyAlignment="1">
      <alignment horizontal="left"/>
    </xf>
    <xf numFmtId="0" fontId="0" fillId="12" borderId="5" xfId="0" applyFill="1" applyBorder="1" applyAlignment="1">
      <alignment horizontal="left" wrapText="1"/>
    </xf>
    <xf numFmtId="0" fontId="5" fillId="10" borderId="5" xfId="0" applyFont="1" applyFill="1" applyBorder="1"/>
    <xf numFmtId="0" fontId="4" fillId="3" borderId="1" xfId="0" applyFont="1" applyFill="1" applyBorder="1"/>
    <xf numFmtId="0" fontId="33" fillId="19" borderId="37" xfId="0" applyFont="1" applyFill="1" applyBorder="1"/>
    <xf numFmtId="0" fontId="0" fillId="19" borderId="38" xfId="0" applyFill="1" applyBorder="1"/>
    <xf numFmtId="0" fontId="0" fillId="19" borderId="39" xfId="0" applyFill="1" applyBorder="1"/>
    <xf numFmtId="0" fontId="30" fillId="12" borderId="5" xfId="0" applyFont="1" applyFill="1" applyBorder="1"/>
    <xf numFmtId="0" fontId="5" fillId="9" borderId="5" xfId="0" applyFont="1" applyFill="1" applyBorder="1"/>
    <xf numFmtId="0" fontId="5" fillId="9" borderId="0" xfId="0" applyFont="1" applyFill="1"/>
    <xf numFmtId="0" fontId="5" fillId="16" borderId="5" xfId="0" applyFont="1" applyFill="1" applyBorder="1"/>
    <xf numFmtId="0" fontId="4" fillId="19" borderId="1" xfId="0" applyFont="1" applyFill="1" applyBorder="1"/>
    <xf numFmtId="0" fontId="4" fillId="4" borderId="1" xfId="0" applyFont="1" applyFill="1" applyBorder="1"/>
    <xf numFmtId="0" fontId="4" fillId="2" borderId="1" xfId="0" applyFont="1" applyFill="1" applyBorder="1"/>
    <xf numFmtId="0" fontId="4" fillId="5" borderId="1" xfId="0" applyFont="1" applyFill="1" applyBorder="1"/>
    <xf numFmtId="0" fontId="4" fillId="17" borderId="1" xfId="0" applyFont="1" applyFill="1" applyBorder="1"/>
    <xf numFmtId="0" fontId="13" fillId="6" borderId="1" xfId="0" applyFont="1" applyFill="1" applyBorder="1"/>
    <xf numFmtId="0" fontId="0" fillId="8" borderId="1" xfId="0" applyFill="1" applyBorder="1"/>
    <xf numFmtId="0" fontId="0" fillId="7" borderId="1" xfId="0" applyFill="1" applyBorder="1"/>
    <xf numFmtId="0" fontId="0" fillId="6" borderId="1" xfId="0" applyFill="1" applyBorder="1"/>
    <xf numFmtId="0" fontId="4" fillId="6" borderId="21" xfId="0" applyFont="1" applyFill="1" applyBorder="1" applyAlignment="1">
      <alignment wrapText="1"/>
    </xf>
    <xf numFmtId="0" fontId="4" fillId="8" borderId="21" xfId="0" applyFont="1" applyFill="1" applyBorder="1" applyAlignment="1">
      <alignment wrapText="1"/>
    </xf>
    <xf numFmtId="0" fontId="4" fillId="7" borderId="21" xfId="0" applyFont="1" applyFill="1" applyBorder="1" applyAlignment="1">
      <alignment wrapText="1"/>
    </xf>
    <xf numFmtId="0" fontId="4" fillId="0" borderId="11" xfId="0" applyFont="1" applyBorder="1" applyAlignment="1">
      <alignment horizontal="left" wrapText="1"/>
    </xf>
    <xf numFmtId="0" fontId="0" fillId="0" borderId="12" xfId="0" applyBorder="1" applyAlignment="1">
      <alignment horizontal="left" wrapText="1"/>
    </xf>
    <xf numFmtId="0" fontId="4" fillId="0" borderId="1" xfId="0" applyFont="1" applyBorder="1" applyAlignment="1">
      <alignment horizontal="left" wrapText="1"/>
    </xf>
    <xf numFmtId="0" fontId="0" fillId="0" borderId="14" xfId="0" applyBorder="1" applyAlignment="1">
      <alignment horizontal="left" wrapText="1"/>
    </xf>
    <xf numFmtId="0" fontId="4" fillId="0" borderId="16" xfId="0" applyFont="1" applyBorder="1" applyAlignment="1">
      <alignment horizontal="left" wrapText="1"/>
    </xf>
    <xf numFmtId="0" fontId="0" fillId="0" borderId="17" xfId="0" applyBorder="1" applyAlignment="1">
      <alignment horizontal="left" wrapText="1"/>
    </xf>
    <xf numFmtId="0" fontId="4" fillId="12" borderId="0" xfId="0" applyFont="1" applyFill="1" applyAlignment="1">
      <alignment wrapText="1"/>
    </xf>
    <xf numFmtId="0" fontId="34" fillId="13" borderId="21" xfId="0" applyFont="1" applyFill="1" applyBorder="1"/>
    <xf numFmtId="0" fontId="4" fillId="19" borderId="15" xfId="0" applyFont="1" applyFill="1" applyBorder="1" applyAlignment="1">
      <alignment wrapText="1"/>
    </xf>
    <xf numFmtId="0" fontId="0" fillId="3" borderId="16" xfId="0" applyFill="1" applyBorder="1" applyAlignment="1">
      <alignment wrapText="1"/>
    </xf>
    <xf numFmtId="0" fontId="0" fillId="0" borderId="11" xfId="0" applyBorder="1" applyAlignment="1">
      <alignment horizontal="left" vertical="center" wrapText="1"/>
    </xf>
    <xf numFmtId="0" fontId="0" fillId="0" borderId="1" xfId="0" applyBorder="1" applyAlignment="1">
      <alignment horizontal="left" vertical="center" wrapText="1"/>
    </xf>
    <xf numFmtId="0" fontId="0" fillId="0" borderId="16" xfId="0" applyBorder="1" applyAlignment="1">
      <alignment horizontal="left" vertical="center" wrapText="1"/>
    </xf>
    <xf numFmtId="0" fontId="0" fillId="9" borderId="43" xfId="0" applyFill="1" applyBorder="1"/>
    <xf numFmtId="0" fontId="11" fillId="9" borderId="43" xfId="0" applyFont="1" applyFill="1" applyBorder="1"/>
    <xf numFmtId="0" fontId="0" fillId="9" borderId="44" xfId="0" applyFill="1" applyBorder="1"/>
    <xf numFmtId="0" fontId="0" fillId="12" borderId="1" xfId="0" applyFill="1" applyBorder="1" applyAlignment="1">
      <alignment horizontal="left" wrapText="1"/>
    </xf>
    <xf numFmtId="0" fontId="0" fillId="13" borderId="11" xfId="0" applyFill="1" applyBorder="1" applyProtection="1">
      <protection locked="0"/>
    </xf>
    <xf numFmtId="0" fontId="0" fillId="13" borderId="12" xfId="0" applyFill="1" applyBorder="1" applyProtection="1">
      <protection locked="0"/>
    </xf>
    <xf numFmtId="0" fontId="0" fillId="12" borderId="0" xfId="0" applyFill="1" applyProtection="1">
      <protection locked="0"/>
    </xf>
    <xf numFmtId="0" fontId="0" fillId="12" borderId="3" xfId="0" applyFill="1" applyBorder="1" applyProtection="1">
      <protection locked="0"/>
    </xf>
    <xf numFmtId="0" fontId="0" fillId="0" borderId="0" xfId="0" applyProtection="1">
      <protection locked="0"/>
    </xf>
    <xf numFmtId="0" fontId="15" fillId="13" borderId="1" xfId="0" applyFont="1" applyFill="1" applyBorder="1" applyProtection="1">
      <protection locked="0"/>
    </xf>
    <xf numFmtId="0" fontId="0" fillId="13" borderId="1" xfId="0" applyFill="1" applyBorder="1" applyProtection="1">
      <protection locked="0"/>
    </xf>
    <xf numFmtId="0" fontId="9" fillId="13" borderId="1" xfId="0" applyFont="1" applyFill="1" applyBorder="1" applyProtection="1">
      <protection locked="0"/>
    </xf>
    <xf numFmtId="0" fontId="0" fillId="13" borderId="14" xfId="0" applyFill="1" applyBorder="1" applyProtection="1">
      <protection locked="0"/>
    </xf>
    <xf numFmtId="0" fontId="6" fillId="13" borderId="1" xfId="0" applyFont="1" applyFill="1" applyBorder="1" applyProtection="1">
      <protection locked="0"/>
    </xf>
    <xf numFmtId="0" fontId="6" fillId="13" borderId="14" xfId="0" applyFont="1" applyFill="1" applyBorder="1" applyProtection="1">
      <protection locked="0"/>
    </xf>
    <xf numFmtId="0" fontId="6" fillId="12" borderId="0" xfId="0" applyFont="1" applyFill="1" applyProtection="1">
      <protection locked="0"/>
    </xf>
    <xf numFmtId="0" fontId="0" fillId="13" borderId="26" xfId="0" applyFill="1" applyBorder="1" applyProtection="1">
      <protection locked="0"/>
    </xf>
    <xf numFmtId="0" fontId="0" fillId="13" borderId="21" xfId="0" applyFill="1" applyBorder="1" applyProtection="1">
      <protection locked="0"/>
    </xf>
    <xf numFmtId="0" fontId="17" fillId="13" borderId="21" xfId="0" applyFont="1" applyFill="1" applyBorder="1" applyProtection="1">
      <protection locked="0"/>
    </xf>
    <xf numFmtId="0" fontId="10" fillId="13" borderId="21" xfId="0" applyFont="1" applyFill="1" applyBorder="1" applyProtection="1">
      <protection locked="0"/>
    </xf>
    <xf numFmtId="0" fontId="10" fillId="13" borderId="24" xfId="0" applyFont="1" applyFill="1" applyBorder="1" applyProtection="1">
      <protection locked="0"/>
    </xf>
    <xf numFmtId="0" fontId="10" fillId="12" borderId="0" xfId="0" applyFont="1" applyFill="1" applyProtection="1">
      <protection locked="0"/>
    </xf>
    <xf numFmtId="0" fontId="0" fillId="2" borderId="0" xfId="0" applyFill="1" applyProtection="1">
      <protection locked="0"/>
    </xf>
    <xf numFmtId="0" fontId="11" fillId="2" borderId="0" xfId="0" applyFont="1" applyFill="1" applyProtection="1">
      <protection locked="0"/>
    </xf>
    <xf numFmtId="0" fontId="0" fillId="13" borderId="27" xfId="0" applyFill="1" applyBorder="1" applyProtection="1">
      <protection locked="0"/>
    </xf>
    <xf numFmtId="0" fontId="0" fillId="13" borderId="25" xfId="0" applyFill="1" applyBorder="1" applyProtection="1">
      <protection locked="0"/>
    </xf>
    <xf numFmtId="0" fontId="11" fillId="13" borderId="25" xfId="0" applyFont="1" applyFill="1" applyBorder="1" applyProtection="1">
      <protection locked="0"/>
    </xf>
    <xf numFmtId="0" fontId="0" fillId="13" borderId="28" xfId="0" applyFill="1" applyBorder="1" applyProtection="1">
      <protection locked="0"/>
    </xf>
    <xf numFmtId="0" fontId="6" fillId="9" borderId="23" xfId="0" applyFont="1" applyFill="1" applyBorder="1" applyProtection="1">
      <protection locked="0"/>
    </xf>
    <xf numFmtId="0" fontId="6" fillId="9" borderId="43" xfId="0" applyFont="1" applyFill="1" applyBorder="1" applyProtection="1">
      <protection locked="0"/>
    </xf>
    <xf numFmtId="0" fontId="5" fillId="9" borderId="43" xfId="0" applyFont="1" applyFill="1" applyBorder="1" applyProtection="1">
      <protection locked="0"/>
    </xf>
    <xf numFmtId="0" fontId="6" fillId="9" borderId="44" xfId="0" applyFont="1" applyFill="1" applyBorder="1" applyProtection="1">
      <protection locked="0"/>
    </xf>
    <xf numFmtId="0" fontId="5" fillId="9" borderId="21" xfId="0" applyFont="1" applyFill="1" applyBorder="1" applyProtection="1">
      <protection locked="0"/>
    </xf>
    <xf numFmtId="0" fontId="5" fillId="9" borderId="21" xfId="0" applyFont="1" applyFill="1" applyBorder="1" applyAlignment="1" applyProtection="1">
      <alignment wrapText="1"/>
      <protection locked="0"/>
    </xf>
    <xf numFmtId="0" fontId="4" fillId="7" borderId="21" xfId="0" applyFont="1" applyFill="1" applyBorder="1" applyProtection="1">
      <protection locked="0"/>
    </xf>
    <xf numFmtId="0" fontId="4" fillId="8" borderId="21" xfId="0" applyFont="1" applyFill="1" applyBorder="1" applyProtection="1">
      <protection locked="0"/>
    </xf>
    <xf numFmtId="0" fontId="4" fillId="6" borderId="21" xfId="0" applyFont="1" applyFill="1" applyBorder="1" applyProtection="1">
      <protection locked="0"/>
    </xf>
    <xf numFmtId="0" fontId="5" fillId="9" borderId="24" xfId="0" applyFont="1" applyFill="1" applyBorder="1" applyAlignment="1" applyProtection="1">
      <alignment wrapText="1"/>
      <protection locked="0"/>
    </xf>
    <xf numFmtId="0" fontId="0" fillId="12" borderId="0" xfId="0" applyFill="1" applyAlignment="1" applyProtection="1">
      <alignment wrapText="1"/>
      <protection locked="0"/>
    </xf>
    <xf numFmtId="0" fontId="0" fillId="3" borderId="0" xfId="0" applyFill="1" applyProtection="1">
      <protection locked="0"/>
    </xf>
    <xf numFmtId="0" fontId="0" fillId="0" borderId="11" xfId="0" applyBorder="1" applyAlignment="1" applyProtection="1">
      <alignment horizontal="left"/>
      <protection locked="0"/>
    </xf>
    <xf numFmtId="0" fontId="0" fillId="0" borderId="11" xfId="0" applyBorder="1" applyAlignment="1" applyProtection="1">
      <alignment horizontal="left" wrapText="1"/>
      <protection locked="0"/>
    </xf>
    <xf numFmtId="0" fontId="0" fillId="0" borderId="12" xfId="0" applyBorder="1" applyAlignment="1" applyProtection="1">
      <alignment horizontal="left"/>
      <protection locked="0"/>
    </xf>
    <xf numFmtId="0" fontId="0" fillId="0" borderId="1" xfId="0" applyBorder="1" applyAlignment="1" applyProtection="1">
      <alignment horizontal="left"/>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left" vertical="center" wrapText="1"/>
      <protection locked="0"/>
    </xf>
    <xf numFmtId="0" fontId="0" fillId="0" borderId="14" xfId="0" applyBorder="1" applyAlignment="1" applyProtection="1">
      <alignment horizontal="left"/>
      <protection locked="0"/>
    </xf>
    <xf numFmtId="0" fontId="0" fillId="0" borderId="16" xfId="0" applyBorder="1" applyAlignment="1" applyProtection="1">
      <alignment horizontal="left"/>
      <protection locked="0"/>
    </xf>
    <xf numFmtId="0" fontId="0" fillId="0" borderId="17" xfId="0" applyBorder="1" applyAlignment="1" applyProtection="1">
      <alignment horizontal="left"/>
      <protection locked="0"/>
    </xf>
    <xf numFmtId="0" fontId="0" fillId="0" borderId="11"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12" borderId="0" xfId="0" applyFill="1" applyAlignment="1" applyProtection="1">
      <alignment vertical="top" wrapText="1"/>
      <protection locked="0"/>
    </xf>
    <xf numFmtId="0" fontId="0" fillId="12" borderId="0" xfId="0" applyFill="1" applyAlignment="1" applyProtection="1">
      <alignment horizontal="left" vertical="top" wrapText="1"/>
      <protection locked="0"/>
    </xf>
    <xf numFmtId="0" fontId="0" fillId="12" borderId="0" xfId="0" applyFill="1" applyAlignment="1" applyProtection="1">
      <alignment horizontal="left" vertical="top"/>
      <protection locked="0"/>
    </xf>
    <xf numFmtId="0" fontId="0" fillId="12" borderId="0" xfId="0" applyFill="1" applyAlignment="1" applyProtection="1">
      <alignment horizontal="left" wrapText="1"/>
      <protection locked="0"/>
    </xf>
    <xf numFmtId="0" fontId="5" fillId="9" borderId="26" xfId="0" applyFont="1" applyFill="1" applyBorder="1" applyProtection="1">
      <protection locked="0"/>
    </xf>
    <xf numFmtId="0" fontId="4" fillId="0" borderId="1" xfId="0" applyFont="1" applyBorder="1" applyAlignment="1" applyProtection="1">
      <alignment horizontal="left"/>
      <protection locked="0"/>
    </xf>
    <xf numFmtId="0" fontId="0" fillId="12" borderId="1" xfId="0" applyFill="1" applyBorder="1" applyAlignment="1" applyProtection="1">
      <alignment horizontal="left"/>
      <protection locked="0"/>
    </xf>
    <xf numFmtId="0" fontId="4" fillId="0" borderId="11" xfId="0" applyFont="1" applyBorder="1" applyAlignment="1" applyProtection="1">
      <alignment horizontal="left"/>
      <protection locked="0"/>
    </xf>
    <xf numFmtId="0" fontId="4" fillId="0" borderId="16" xfId="0" applyFont="1" applyBorder="1" applyAlignment="1" applyProtection="1">
      <alignment horizontal="left"/>
      <protection locked="0"/>
    </xf>
    <xf numFmtId="0" fontId="0" fillId="12" borderId="1" xfId="0" applyFill="1" applyBorder="1" applyAlignment="1">
      <alignment wrapText="1"/>
    </xf>
    <xf numFmtId="0" fontId="5" fillId="10" borderId="27" xfId="0" applyFont="1" applyFill="1" applyBorder="1"/>
    <xf numFmtId="0" fontId="4" fillId="11" borderId="25" xfId="0" applyFont="1" applyFill="1" applyBorder="1"/>
    <xf numFmtId="0" fontId="4" fillId="11" borderId="28" xfId="0" applyFont="1" applyFill="1" applyBorder="1"/>
    <xf numFmtId="0" fontId="5" fillId="10" borderId="26" xfId="0" applyFont="1" applyFill="1" applyBorder="1"/>
    <xf numFmtId="0" fontId="4" fillId="12" borderId="0" xfId="0" applyFont="1" applyFill="1"/>
    <xf numFmtId="0" fontId="5" fillId="12" borderId="5" xfId="0" applyFont="1" applyFill="1" applyBorder="1"/>
    <xf numFmtId="0" fontId="5" fillId="10" borderId="10" xfId="0" applyFont="1" applyFill="1" applyBorder="1"/>
    <xf numFmtId="0" fontId="4" fillId="11" borderId="11" xfId="0" applyFont="1" applyFill="1" applyBorder="1"/>
    <xf numFmtId="0" fontId="4" fillId="11" borderId="12" xfId="0" applyFont="1" applyFill="1" applyBorder="1"/>
    <xf numFmtId="0" fontId="5" fillId="10" borderId="15" xfId="0" applyFont="1" applyFill="1" applyBorder="1"/>
    <xf numFmtId="0" fontId="5" fillId="13" borderId="50" xfId="0" applyFont="1" applyFill="1" applyBorder="1"/>
    <xf numFmtId="0" fontId="0" fillId="11" borderId="16" xfId="0" applyFill="1" applyBorder="1"/>
    <xf numFmtId="0" fontId="0" fillId="11" borderId="17" xfId="0" applyFill="1" applyBorder="1"/>
    <xf numFmtId="0" fontId="4" fillId="20" borderId="5" xfId="0" applyFont="1" applyFill="1" applyBorder="1"/>
    <xf numFmtId="0" fontId="4" fillId="20" borderId="0" xfId="0" applyFont="1" applyFill="1"/>
    <xf numFmtId="0" fontId="4" fillId="20" borderId="6" xfId="0" applyFont="1" applyFill="1" applyBorder="1"/>
    <xf numFmtId="0" fontId="4" fillId="5" borderId="3" xfId="0" applyFont="1" applyFill="1" applyBorder="1"/>
    <xf numFmtId="0" fontId="4" fillId="5" borderId="4" xfId="0" applyFont="1" applyFill="1" applyBorder="1"/>
    <xf numFmtId="0" fontId="0" fillId="12" borderId="0" xfId="0" applyFill="1" applyAlignment="1">
      <alignment horizontal="center"/>
    </xf>
    <xf numFmtId="0" fontId="5" fillId="10" borderId="26" xfId="0" applyFont="1" applyFill="1" applyBorder="1" applyAlignment="1">
      <alignment wrapText="1"/>
    </xf>
    <xf numFmtId="0" fontId="5" fillId="13" borderId="18" xfId="0" applyFont="1" applyFill="1" applyBorder="1" applyAlignment="1">
      <alignment horizontal="center" wrapText="1"/>
    </xf>
    <xf numFmtId="0" fontId="0" fillId="20" borderId="45" xfId="0" applyFill="1" applyBorder="1"/>
    <xf numFmtId="0" fontId="30" fillId="20" borderId="48" xfId="0" applyFont="1" applyFill="1" applyBorder="1"/>
    <xf numFmtId="0" fontId="0" fillId="20" borderId="49" xfId="0" applyFill="1" applyBorder="1"/>
    <xf numFmtId="0" fontId="8" fillId="10" borderId="37" xfId="0" applyFont="1" applyFill="1" applyBorder="1"/>
    <xf numFmtId="0" fontId="7" fillId="10" borderId="38" xfId="0" applyFont="1" applyFill="1" applyBorder="1"/>
    <xf numFmtId="0" fontId="0" fillId="10" borderId="38" xfId="0" applyFill="1" applyBorder="1"/>
    <xf numFmtId="0" fontId="0" fillId="10" borderId="39" xfId="0" applyFill="1" applyBorder="1"/>
    <xf numFmtId="0" fontId="0" fillId="13" borderId="54" xfId="0" applyFill="1" applyBorder="1"/>
    <xf numFmtId="0" fontId="0" fillId="13" borderId="8" xfId="0" applyFill="1" applyBorder="1"/>
    <xf numFmtId="0" fontId="8" fillId="13" borderId="0" xfId="0" applyFont="1" applyFill="1"/>
    <xf numFmtId="0" fontId="5" fillId="9" borderId="55" xfId="0" applyFont="1" applyFill="1" applyBorder="1" applyAlignment="1">
      <alignment wrapText="1"/>
    </xf>
    <xf numFmtId="0" fontId="0" fillId="11" borderId="8" xfId="0" applyFill="1" applyBorder="1" applyAlignment="1">
      <alignment wrapText="1"/>
    </xf>
    <xf numFmtId="0" fontId="0" fillId="0" borderId="8" xfId="0" applyBorder="1" applyAlignment="1">
      <alignment wrapText="1"/>
    </xf>
    <xf numFmtId="0" fontId="5" fillId="9" borderId="1" xfId="0" applyFont="1" applyFill="1" applyBorder="1" applyAlignment="1">
      <alignment wrapText="1"/>
    </xf>
    <xf numFmtId="0" fontId="5" fillId="13" borderId="11" xfId="0" applyFont="1" applyFill="1" applyBorder="1"/>
    <xf numFmtId="0" fontId="0" fillId="13" borderId="23" xfId="0" applyFill="1" applyBorder="1"/>
    <xf numFmtId="0" fontId="0" fillId="13" borderId="56" xfId="0" applyFill="1" applyBorder="1"/>
    <xf numFmtId="0" fontId="5" fillId="9" borderId="13" xfId="0" applyFont="1" applyFill="1" applyBorder="1" applyAlignment="1">
      <alignment wrapText="1"/>
    </xf>
    <xf numFmtId="0" fontId="0" fillId="20" borderId="0" xfId="0" applyFill="1"/>
    <xf numFmtId="0" fontId="16" fillId="13" borderId="21" xfId="0" applyFont="1" applyFill="1" applyBorder="1"/>
    <xf numFmtId="0" fontId="0" fillId="0" borderId="46" xfId="0" applyBorder="1" applyAlignment="1">
      <alignment horizontal="left"/>
    </xf>
    <xf numFmtId="0" fontId="0" fillId="4" borderId="0" xfId="0" applyFill="1"/>
    <xf numFmtId="0" fontId="11" fillId="4" borderId="0" xfId="0" applyFont="1" applyFill="1"/>
    <xf numFmtId="0" fontId="14" fillId="13" borderId="0" xfId="0" applyFont="1" applyFill="1"/>
    <xf numFmtId="0" fontId="23" fillId="13" borderId="0" xfId="0" applyFont="1" applyFill="1"/>
    <xf numFmtId="0" fontId="24" fillId="13" borderId="0" xfId="0" applyFont="1" applyFill="1"/>
    <xf numFmtId="0" fontId="0" fillId="18" borderId="0" xfId="0" applyFill="1"/>
    <xf numFmtId="0" fontId="11" fillId="5" borderId="0" xfId="0" applyFont="1" applyFill="1"/>
    <xf numFmtId="0" fontId="37" fillId="12" borderId="5" xfId="0" applyFont="1" applyFill="1" applyBorder="1"/>
    <xf numFmtId="0" fontId="37" fillId="12" borderId="5" xfId="0" applyFont="1" applyFill="1" applyBorder="1" applyAlignment="1">
      <alignment horizontal="left" wrapText="1"/>
    </xf>
    <xf numFmtId="0" fontId="0" fillId="13" borderId="2" xfId="0" applyFill="1" applyBorder="1" applyAlignment="1">
      <alignment horizontal="center"/>
    </xf>
    <xf numFmtId="0" fontId="0" fillId="13" borderId="5" xfId="0" applyFill="1" applyBorder="1" applyAlignment="1">
      <alignment horizontal="center"/>
    </xf>
    <xf numFmtId="0" fontId="0" fillId="13" borderId="30" xfId="0" applyFill="1" applyBorder="1" applyAlignment="1">
      <alignment horizontal="center"/>
    </xf>
    <xf numFmtId="0" fontId="32" fillId="3" borderId="1" xfId="0" applyFont="1" applyFill="1" applyBorder="1" applyAlignment="1">
      <alignment horizontal="left" vertical="center" wrapText="1"/>
    </xf>
    <xf numFmtId="0" fontId="32" fillId="12" borderId="1" xfId="0" applyFont="1" applyFill="1" applyBorder="1" applyAlignment="1">
      <alignment horizontal="left" vertical="center" wrapText="1"/>
    </xf>
    <xf numFmtId="0" fontId="35" fillId="12" borderId="1" xfId="0" applyFont="1" applyFill="1" applyBorder="1" applyAlignment="1">
      <alignment horizontal="left" vertical="center" wrapText="1"/>
    </xf>
    <xf numFmtId="0" fontId="0" fillId="12" borderId="5" xfId="0" applyFill="1" applyBorder="1" applyAlignment="1">
      <alignment horizontal="left" wrapText="1"/>
    </xf>
    <xf numFmtId="0" fontId="0" fillId="12" borderId="0" xfId="0" applyFill="1" applyAlignment="1">
      <alignment horizontal="left" wrapText="1"/>
    </xf>
    <xf numFmtId="0" fontId="0" fillId="11" borderId="1" xfId="0" applyFill="1" applyBorder="1" applyAlignment="1">
      <alignment horizontal="left" wrapText="1"/>
    </xf>
    <xf numFmtId="0" fontId="0" fillId="12" borderId="1" xfId="0" applyFill="1" applyBorder="1" applyAlignment="1">
      <alignment horizontal="left" wrapText="1"/>
    </xf>
    <xf numFmtId="0" fontId="0" fillId="12" borderId="40" xfId="0" applyFill="1" applyBorder="1" applyAlignment="1">
      <alignment horizontal="left" vertical="center" wrapText="1"/>
    </xf>
    <xf numFmtId="0" fontId="0" fillId="12" borderId="35" xfId="0" applyFill="1" applyBorder="1" applyAlignment="1">
      <alignment horizontal="left" vertical="center" wrapText="1"/>
    </xf>
    <xf numFmtId="0" fontId="0" fillId="12" borderId="0" xfId="0" applyFill="1" applyAlignment="1">
      <alignment horizontal="left" vertical="center" wrapText="1"/>
    </xf>
    <xf numFmtId="0" fontId="0" fillId="12" borderId="41" xfId="0" applyFill="1" applyBorder="1" applyAlignment="1">
      <alignment horizontal="left" vertical="center" wrapText="1"/>
    </xf>
    <xf numFmtId="0" fontId="0" fillId="12" borderId="42" xfId="0" applyFill="1" applyBorder="1" applyAlignment="1">
      <alignment horizontal="left" vertical="center" wrapText="1"/>
    </xf>
    <xf numFmtId="0" fontId="0" fillId="12" borderId="36" xfId="0" applyFill="1" applyBorder="1" applyAlignment="1">
      <alignment horizontal="left" vertical="center" wrapText="1"/>
    </xf>
    <xf numFmtId="0" fontId="0" fillId="12" borderId="5" xfId="0" applyFill="1" applyBorder="1" applyAlignment="1">
      <alignment horizontal="left" vertical="top" wrapText="1"/>
    </xf>
    <xf numFmtId="0" fontId="0" fillId="12" borderId="0" xfId="0" applyFill="1" applyAlignment="1">
      <alignment horizontal="left" vertical="top" wrapText="1"/>
    </xf>
    <xf numFmtId="0" fontId="5" fillId="16" borderId="10" xfId="0" applyFont="1" applyFill="1" applyBorder="1" applyAlignment="1">
      <alignment horizontal="center" vertical="center" wrapText="1"/>
    </xf>
    <xf numFmtId="0" fontId="5" fillId="16" borderId="13" xfId="0" applyFont="1" applyFill="1" applyBorder="1" applyAlignment="1">
      <alignment horizontal="center" vertical="center" wrapText="1"/>
    </xf>
    <xf numFmtId="0" fontId="5" fillId="10" borderId="13"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5" fillId="9" borderId="8" xfId="0" applyFont="1" applyFill="1" applyBorder="1" applyAlignment="1">
      <alignment horizontal="left"/>
    </xf>
    <xf numFmtId="0" fontId="5" fillId="9" borderId="45" xfId="0" applyFont="1" applyFill="1" applyBorder="1" applyAlignment="1">
      <alignment horizontal="left"/>
    </xf>
    <xf numFmtId="0" fontId="5" fillId="9" borderId="9" xfId="0" applyFont="1" applyFill="1" applyBorder="1" applyAlignment="1">
      <alignment horizontal="left"/>
    </xf>
    <xf numFmtId="0" fontId="5" fillId="9" borderId="21" xfId="0" applyFont="1" applyFill="1" applyBorder="1" applyAlignment="1">
      <alignment horizontal="left"/>
    </xf>
    <xf numFmtId="0" fontId="5" fillId="9" borderId="43" xfId="0" applyFont="1" applyFill="1" applyBorder="1" applyAlignment="1">
      <alignment horizontal="left"/>
    </xf>
    <xf numFmtId="0" fontId="5" fillId="9" borderId="26" xfId="0" applyFont="1" applyFill="1" applyBorder="1" applyAlignment="1">
      <alignment horizontal="left"/>
    </xf>
    <xf numFmtId="0" fontId="5" fillId="9" borderId="23" xfId="0" applyFont="1" applyFill="1" applyBorder="1" applyAlignment="1">
      <alignment horizontal="left"/>
    </xf>
    <xf numFmtId="0" fontId="6" fillId="16" borderId="10" xfId="0" applyFont="1" applyFill="1" applyBorder="1" applyAlignment="1" applyProtection="1">
      <alignment horizontal="center" vertical="center" wrapText="1"/>
      <protection locked="0"/>
    </xf>
    <xf numFmtId="0" fontId="6" fillId="16" borderId="13" xfId="0" applyFont="1" applyFill="1" applyBorder="1" applyAlignment="1" applyProtection="1">
      <alignment horizontal="center" vertical="center" wrapText="1"/>
      <protection locked="0"/>
    </xf>
    <xf numFmtId="0" fontId="6" fillId="10" borderId="13" xfId="0" applyFont="1" applyFill="1" applyBorder="1" applyAlignment="1" applyProtection="1">
      <alignment horizontal="center" vertical="center" wrapText="1"/>
      <protection locked="0"/>
    </xf>
    <xf numFmtId="0" fontId="6" fillId="10" borderId="15" xfId="0" applyFont="1" applyFill="1" applyBorder="1" applyAlignment="1" applyProtection="1">
      <alignment horizontal="center" vertical="center" wrapText="1"/>
      <protection locked="0"/>
    </xf>
    <xf numFmtId="0" fontId="0" fillId="13" borderId="10" xfId="0" applyFill="1" applyBorder="1" applyAlignment="1" applyProtection="1">
      <alignment horizontal="center"/>
      <protection locked="0"/>
    </xf>
    <xf numFmtId="0" fontId="0" fillId="13" borderId="13" xfId="0" applyFill="1" applyBorder="1" applyAlignment="1" applyProtection="1">
      <alignment horizontal="center"/>
      <protection locked="0"/>
    </xf>
    <xf numFmtId="0" fontId="5" fillId="9" borderId="11" xfId="0" applyFont="1" applyFill="1" applyBorder="1" applyAlignment="1" applyProtection="1">
      <alignment horizontal="left"/>
      <protection locked="0"/>
    </xf>
    <xf numFmtId="0" fontId="5" fillId="10" borderId="13" xfId="0" applyFont="1" applyFill="1" applyBorder="1" applyAlignment="1">
      <alignment horizontal="center" vertical="center"/>
    </xf>
    <xf numFmtId="0" fontId="5" fillId="10" borderId="15" xfId="0" applyFont="1" applyFill="1" applyBorder="1" applyAlignment="1">
      <alignment horizontal="center" vertical="center"/>
    </xf>
    <xf numFmtId="0" fontId="5" fillId="9" borderId="11" xfId="0" applyFont="1" applyFill="1" applyBorder="1" applyAlignment="1">
      <alignment horizontal="left"/>
    </xf>
    <xf numFmtId="0" fontId="5" fillId="9" borderId="10" xfId="0" applyFont="1" applyFill="1" applyBorder="1" applyAlignment="1">
      <alignment horizontal="left"/>
    </xf>
    <xf numFmtId="0" fontId="5" fillId="9" borderId="11" xfId="0" applyFont="1" applyFill="1" applyBorder="1" applyAlignment="1">
      <alignment horizontal="left" wrapText="1"/>
    </xf>
    <xf numFmtId="0" fontId="5" fillId="9" borderId="21" xfId="0" applyFont="1" applyFill="1" applyBorder="1" applyAlignment="1">
      <alignment horizontal="left" wrapText="1"/>
    </xf>
    <xf numFmtId="0" fontId="5" fillId="10" borderId="26" xfId="0" applyFont="1" applyFill="1" applyBorder="1" applyAlignment="1">
      <alignment horizontal="center" vertical="center" wrapText="1"/>
    </xf>
    <xf numFmtId="0" fontId="5" fillId="10" borderId="23" xfId="0" applyFont="1" applyFill="1" applyBorder="1" applyAlignment="1">
      <alignment horizontal="center" vertical="center" wrapText="1"/>
    </xf>
    <xf numFmtId="0" fontId="5" fillId="10" borderId="27" xfId="0" applyFont="1" applyFill="1" applyBorder="1" applyAlignment="1">
      <alignment horizontal="center" vertical="center" wrapText="1"/>
    </xf>
    <xf numFmtId="0" fontId="5" fillId="9" borderId="12" xfId="0" applyFont="1" applyFill="1" applyBorder="1" applyAlignment="1">
      <alignment horizontal="left" wrapText="1"/>
    </xf>
    <xf numFmtId="0" fontId="5" fillId="9" borderId="24" xfId="0" applyFont="1" applyFill="1" applyBorder="1" applyAlignment="1">
      <alignment horizontal="left" wrapText="1"/>
    </xf>
    <xf numFmtId="0" fontId="5" fillId="9" borderId="14" xfId="0" applyFont="1" applyFill="1" applyBorder="1" applyAlignment="1">
      <alignment horizontal="left" wrapText="1"/>
    </xf>
    <xf numFmtId="0" fontId="5" fillId="9" borderId="5" xfId="0" applyFont="1" applyFill="1" applyBorder="1" applyAlignment="1">
      <alignment horizontal="left" wrapText="1"/>
    </xf>
    <xf numFmtId="0" fontId="5" fillId="15" borderId="13" xfId="0" applyFont="1" applyFill="1" applyBorder="1" applyAlignment="1">
      <alignment horizontal="center" vertical="center" wrapText="1"/>
    </xf>
    <xf numFmtId="0" fontId="5" fillId="16" borderId="13" xfId="0" applyFont="1" applyFill="1" applyBorder="1" applyAlignment="1">
      <alignment horizontal="center" vertical="center"/>
    </xf>
    <xf numFmtId="0" fontId="5" fillId="9" borderId="9" xfId="0" applyFont="1" applyFill="1" applyBorder="1" applyAlignment="1">
      <alignment horizontal="left" wrapText="1"/>
    </xf>
    <xf numFmtId="0" fontId="5" fillId="9" borderId="1" xfId="0" applyFont="1" applyFill="1" applyBorder="1" applyAlignment="1">
      <alignment horizontal="left" wrapText="1"/>
    </xf>
    <xf numFmtId="0" fontId="0" fillId="12" borderId="0" xfId="0" applyFill="1" applyAlignment="1">
      <alignment horizontal="left"/>
    </xf>
    <xf numFmtId="0" fontId="4" fillId="20" borderId="18" xfId="0" applyFont="1" applyFill="1" applyBorder="1" applyAlignment="1">
      <alignment horizontal="left"/>
    </xf>
    <xf numFmtId="0" fontId="4" fillId="20" borderId="19" xfId="0" applyFont="1" applyFill="1" applyBorder="1" applyAlignment="1">
      <alignment horizontal="left"/>
    </xf>
    <xf numFmtId="0" fontId="4" fillId="20" borderId="20" xfId="0" applyFont="1" applyFill="1" applyBorder="1" applyAlignment="1">
      <alignment horizontal="left"/>
    </xf>
    <xf numFmtId="0" fontId="5" fillId="4" borderId="37" xfId="0" applyFont="1" applyFill="1" applyBorder="1" applyAlignment="1">
      <alignment horizontal="left"/>
    </xf>
    <xf numFmtId="0" fontId="5" fillId="4" borderId="38" xfId="0" applyFont="1" applyFill="1" applyBorder="1" applyAlignment="1">
      <alignment horizontal="left"/>
    </xf>
    <xf numFmtId="0" fontId="5" fillId="4" borderId="39" xfId="0" applyFont="1" applyFill="1" applyBorder="1" applyAlignment="1">
      <alignment horizontal="left"/>
    </xf>
    <xf numFmtId="0" fontId="0" fillId="0" borderId="53"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4" fillId="20" borderId="31" xfId="0" applyFont="1" applyFill="1" applyBorder="1" applyAlignment="1">
      <alignment horizontal="left"/>
    </xf>
    <xf numFmtId="0" fontId="4" fillId="20" borderId="32" xfId="0" applyFont="1" applyFill="1" applyBorder="1" applyAlignment="1">
      <alignment horizontal="left"/>
    </xf>
    <xf numFmtId="0" fontId="4" fillId="20" borderId="29" xfId="0" applyFont="1" applyFill="1" applyBorder="1" applyAlignment="1">
      <alignment horizontal="left"/>
    </xf>
    <xf numFmtId="0" fontId="4" fillId="20" borderId="2" xfId="0" applyFont="1" applyFill="1" applyBorder="1" applyAlignment="1">
      <alignment horizontal="left"/>
    </xf>
    <xf numFmtId="0" fontId="4" fillId="20" borderId="3" xfId="0" applyFont="1" applyFill="1" applyBorder="1" applyAlignment="1">
      <alignment horizontal="left"/>
    </xf>
    <xf numFmtId="0" fontId="4" fillId="20" borderId="4" xfId="0" applyFont="1" applyFill="1" applyBorder="1" applyAlignment="1">
      <alignment horizontal="left"/>
    </xf>
    <xf numFmtId="0" fontId="4" fillId="20" borderId="37" xfId="0" applyFont="1" applyFill="1" applyBorder="1" applyAlignment="1">
      <alignment horizontal="left"/>
    </xf>
    <xf numFmtId="0" fontId="4" fillId="20" borderId="38" xfId="0" applyFont="1" applyFill="1" applyBorder="1" applyAlignment="1">
      <alignment horizontal="left"/>
    </xf>
    <xf numFmtId="0" fontId="4" fillId="20" borderId="39" xfId="0" applyFont="1" applyFill="1" applyBorder="1" applyAlignment="1">
      <alignment horizontal="left"/>
    </xf>
    <xf numFmtId="0" fontId="4" fillId="2" borderId="37" xfId="0" applyFont="1" applyFill="1" applyBorder="1" applyAlignment="1">
      <alignment horizontal="left"/>
    </xf>
    <xf numFmtId="0" fontId="4" fillId="2" borderId="38" xfId="0" applyFont="1" applyFill="1" applyBorder="1" applyAlignment="1">
      <alignment horizontal="left"/>
    </xf>
    <xf numFmtId="0" fontId="4" fillId="2" borderId="39" xfId="0" applyFont="1" applyFill="1"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21" xfId="0" applyBorder="1" applyAlignment="1">
      <alignment horizontal="center"/>
    </xf>
    <xf numFmtId="0" fontId="0" fillId="0" borderId="24"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7" fillId="4" borderId="22" xfId="0" applyFont="1" applyFill="1" applyBorder="1" applyAlignment="1">
      <alignment horizontal="left"/>
    </xf>
    <xf numFmtId="0" fontId="7" fillId="4" borderId="46" xfId="0" applyFont="1" applyFill="1" applyBorder="1" applyAlignment="1">
      <alignment horizontal="left"/>
    </xf>
    <xf numFmtId="0" fontId="7" fillId="4" borderId="47" xfId="0" applyFont="1" applyFill="1" applyBorder="1" applyAlignment="1">
      <alignment horizontal="left"/>
    </xf>
    <xf numFmtId="0" fontId="30" fillId="2" borderId="22" xfId="0" applyFont="1" applyFill="1" applyBorder="1" applyAlignment="1">
      <alignment horizontal="left"/>
    </xf>
    <xf numFmtId="0" fontId="30" fillId="2" borderId="46" xfId="0" applyFont="1" applyFill="1" applyBorder="1" applyAlignment="1">
      <alignment horizontal="left"/>
    </xf>
    <xf numFmtId="0" fontId="30" fillId="2" borderId="47" xfId="0" applyFont="1" applyFill="1" applyBorder="1" applyAlignment="1">
      <alignment horizontal="left"/>
    </xf>
    <xf numFmtId="0" fontId="0" fillId="0" borderId="51" xfId="0" applyBorder="1" applyAlignment="1">
      <alignment horizontal="left"/>
    </xf>
    <xf numFmtId="0" fontId="0" fillId="0" borderId="52" xfId="0" applyBorder="1" applyAlignment="1">
      <alignment horizontal="left"/>
    </xf>
    <xf numFmtId="0" fontId="1" fillId="18" borderId="18" xfId="0" applyFont="1" applyFill="1" applyBorder="1" applyAlignment="1">
      <alignment horizontal="left"/>
    </xf>
    <xf numFmtId="0" fontId="1" fillId="18" borderId="19" xfId="0" applyFont="1" applyFill="1" applyBorder="1" applyAlignment="1">
      <alignment horizontal="left"/>
    </xf>
    <xf numFmtId="0" fontId="1" fillId="18" borderId="20" xfId="0" applyFont="1" applyFill="1" applyBorder="1" applyAlignment="1">
      <alignment horizontal="left"/>
    </xf>
    <xf numFmtId="0" fontId="7" fillId="9" borderId="37" xfId="0" applyFont="1" applyFill="1" applyBorder="1" applyAlignment="1">
      <alignment horizontal="left"/>
    </xf>
    <xf numFmtId="0" fontId="7" fillId="9" borderId="38" xfId="0" applyFont="1" applyFill="1" applyBorder="1" applyAlignment="1">
      <alignment horizontal="left"/>
    </xf>
    <xf numFmtId="0" fontId="7" fillId="9" borderId="39" xfId="0" applyFont="1" applyFill="1" applyBorder="1" applyAlignment="1">
      <alignment horizontal="left"/>
    </xf>
    <xf numFmtId="0" fontId="1" fillId="17" borderId="18" xfId="0" applyFont="1" applyFill="1" applyBorder="1" applyAlignment="1">
      <alignment horizontal="left"/>
    </xf>
    <xf numFmtId="0" fontId="1" fillId="17" borderId="19" xfId="0" applyFont="1" applyFill="1" applyBorder="1" applyAlignment="1">
      <alignment horizontal="left"/>
    </xf>
    <xf numFmtId="0" fontId="1" fillId="17" borderId="20" xfId="0" applyFont="1" applyFill="1" applyBorder="1" applyAlignment="1">
      <alignment horizontal="left"/>
    </xf>
  </cellXfs>
  <cellStyles count="1">
    <cellStyle name="Normal" xfId="0" builtinId="0"/>
  </cellStyles>
  <dxfs count="82">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1" tint="0.49998474074526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1" tint="0.499984740745262"/>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theme="1" tint="0.499984740745262"/>
        </patternFill>
      </fill>
    </dxf>
    <dxf>
      <fill>
        <patternFill>
          <bgColor theme="2" tint="-9.9948118533890809E-2"/>
        </patternFill>
      </fill>
    </dxf>
    <dxf>
      <font>
        <color rgb="FF9C5700"/>
      </font>
      <fill>
        <patternFill>
          <bgColor rgb="FFFFEB9C"/>
        </patternFill>
      </fill>
    </dxf>
    <dxf>
      <font>
        <color theme="1"/>
      </font>
      <fill>
        <patternFill>
          <bgColor rgb="FFFFC7CE"/>
        </patternFill>
      </fill>
    </dxf>
    <dxf>
      <font>
        <color rgb="FF006100"/>
      </font>
      <fill>
        <patternFill>
          <bgColor rgb="FFC6EF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2" tint="-9.9948118533890809E-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1"/>
      </font>
      <fill>
        <patternFill>
          <bgColor rgb="FFFFC7CE"/>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1"/>
      </font>
      <fill>
        <patternFill>
          <bgColor rgb="FFFFC7CE"/>
        </patternFill>
      </fill>
    </dxf>
    <dxf>
      <fill>
        <patternFill>
          <bgColor theme="2" tint="-9.9948118533890809E-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1"/>
      </font>
      <fill>
        <patternFill>
          <bgColor rgb="FFFFC7CE"/>
        </patternFill>
      </fill>
    </dxf>
    <dxf>
      <fill>
        <patternFill>
          <bgColor theme="2" tint="-9.9948118533890809E-2"/>
        </patternFill>
      </fill>
    </dxf>
    <dxf>
      <fill>
        <patternFill>
          <bgColor theme="1" tint="0.499984740745262"/>
        </patternFill>
      </fill>
    </dxf>
  </dxfs>
  <tableStyles count="0" defaultTableStyle="TableStyleMedium2" defaultPivotStyle="PivotStyleLight16"/>
  <colors>
    <mruColors>
      <color rgb="FF4EA72E"/>
      <color rgb="FFFFC7CE"/>
      <color rgb="FFC6EFCE"/>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Hazard - Overall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rgbClr val="FF0000"/>
              </a:solidFill>
              <a:round/>
            </a:ln>
            <a:effectLst/>
          </c:spPr>
          <c:marker>
            <c:symbol val="circle"/>
            <c:size val="5"/>
            <c:spPr>
              <a:solidFill>
                <a:srgbClr val="FF0000"/>
              </a:solidFill>
              <a:ln w="9525">
                <a:solidFill>
                  <a:srgbClr val="FF0000"/>
                </a:solidFill>
              </a:ln>
              <a:effectLst/>
            </c:spPr>
          </c:marker>
          <c:cat>
            <c:strRef>
              <c:f>'6. Climate risk (Results)'!$B$25:$E$25</c:f>
              <c:strCache>
                <c:ptCount val="4"/>
                <c:pt idx="0">
                  <c:v>High</c:v>
                </c:pt>
                <c:pt idx="1">
                  <c:v>Medium </c:v>
                </c:pt>
                <c:pt idx="2">
                  <c:v>Low</c:v>
                </c:pt>
                <c:pt idx="3">
                  <c:v>Unknown</c:v>
                </c:pt>
              </c:strCache>
            </c:strRef>
          </c:cat>
          <c:val>
            <c:numRef>
              <c:f>'6. Climate risk (Results)'!$B$26:$E$26</c:f>
              <c:numCache>
                <c:formatCode>General</c:formatCode>
                <c:ptCount val="4"/>
                <c:pt idx="0">
                  <c:v>3</c:v>
                </c:pt>
                <c:pt idx="1">
                  <c:v>3</c:v>
                </c:pt>
                <c:pt idx="2">
                  <c:v>2</c:v>
                </c:pt>
                <c:pt idx="3">
                  <c:v>1</c:v>
                </c:pt>
              </c:numCache>
            </c:numRef>
          </c:val>
          <c:extLst>
            <c:ext xmlns:c16="http://schemas.microsoft.com/office/drawing/2014/chart" uri="{C3380CC4-5D6E-409C-BE32-E72D297353CC}">
              <c16:uniqueId val="{00000000-4553-4313-92E4-D4BD25DA1C8D}"/>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Management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rgbClr val="FFC000"/>
              </a:solidFill>
              <a:round/>
            </a:ln>
            <a:effectLst/>
          </c:spPr>
          <c:marker>
            <c:symbol val="circle"/>
            <c:size val="5"/>
            <c:spPr>
              <a:solidFill>
                <a:srgbClr val="FFC000"/>
              </a:solidFill>
              <a:ln w="9525">
                <a:solidFill>
                  <a:srgbClr val="FFC000"/>
                </a:solidFill>
              </a:ln>
              <a:effectLst/>
            </c:spPr>
          </c:marker>
          <c:cat>
            <c:strRef>
              <c:f>'6. Climate risk (Results)'!$H$30:$K$30</c:f>
              <c:strCache>
                <c:ptCount val="4"/>
                <c:pt idx="0">
                  <c:v>High</c:v>
                </c:pt>
                <c:pt idx="1">
                  <c:v>Medium</c:v>
                </c:pt>
                <c:pt idx="2">
                  <c:v>Low</c:v>
                </c:pt>
                <c:pt idx="3">
                  <c:v>Unknown</c:v>
                </c:pt>
              </c:strCache>
            </c:strRef>
          </c:cat>
          <c:val>
            <c:numRef>
              <c:f>'6. Climate risk (Results)'!$H$31:$K$31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A38-4717-9E8B-DF0E42131CD5}"/>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C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Biological</a:t>
            </a:r>
            <a:r>
              <a:rPr lang="en-NZ" b="1" baseline="0">
                <a:solidFill>
                  <a:schemeClr val="tx1"/>
                </a:solidFill>
              </a:rPr>
              <a:t> and ecological</a:t>
            </a:r>
            <a:endParaRPr lang="en-NZ" b="1">
              <a:solidFill>
                <a:schemeClr val="tx1"/>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NZ"/>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rgbClr val="00B050"/>
              </a:solidFill>
              <a:round/>
            </a:ln>
            <a:effectLst/>
          </c:spPr>
          <c:marker>
            <c:symbol val="circle"/>
            <c:size val="5"/>
            <c:spPr>
              <a:solidFill>
                <a:srgbClr val="4EA72E"/>
              </a:solidFill>
              <a:ln w="9525">
                <a:solidFill>
                  <a:srgbClr val="00B050"/>
                </a:solidFill>
              </a:ln>
              <a:effectLst/>
            </c:spPr>
          </c:marker>
          <c:cat>
            <c:strRef>
              <c:f>'6. Climate risk (Results)'!$N$16:$Q$16</c:f>
              <c:strCache>
                <c:ptCount val="4"/>
                <c:pt idx="0">
                  <c:v>High</c:v>
                </c:pt>
                <c:pt idx="1">
                  <c:v>Medium</c:v>
                </c:pt>
                <c:pt idx="2">
                  <c:v>Low</c:v>
                </c:pt>
                <c:pt idx="3">
                  <c:v>Unknown</c:v>
                </c:pt>
              </c:strCache>
            </c:strRef>
          </c:cat>
          <c:val>
            <c:numRef>
              <c:f>'6. Climate risk (Results)'!$N$17:$Q$17</c:f>
              <c:numCache>
                <c:formatCode>General</c:formatCode>
                <c:ptCount val="4"/>
                <c:pt idx="0">
                  <c:v>3</c:v>
                </c:pt>
                <c:pt idx="1">
                  <c:v>2</c:v>
                </c:pt>
                <c:pt idx="2">
                  <c:v>2</c:v>
                </c:pt>
                <c:pt idx="3">
                  <c:v>1</c:v>
                </c:pt>
              </c:numCache>
            </c:numRef>
          </c:val>
          <c:extLst>
            <c:ext xmlns:c16="http://schemas.microsoft.com/office/drawing/2014/chart" uri="{C3380CC4-5D6E-409C-BE32-E72D297353CC}">
              <c16:uniqueId val="{00000000-609B-46FE-BACB-7FEFDF200D0E}"/>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00B050"/>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Management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rgbClr val="4EA72E"/>
              </a:solidFill>
              <a:round/>
            </a:ln>
            <a:effectLst/>
          </c:spPr>
          <c:marker>
            <c:symbol val="circle"/>
            <c:size val="5"/>
            <c:spPr>
              <a:solidFill>
                <a:srgbClr val="4EA72E"/>
              </a:solidFill>
              <a:ln w="9525">
                <a:solidFill>
                  <a:srgbClr val="4EA72E"/>
                </a:solidFill>
              </a:ln>
              <a:effectLst/>
            </c:spPr>
          </c:marker>
          <c:cat>
            <c:strRef>
              <c:f>'6. Climate risk (Results)'!$N$21:$Q$21</c:f>
              <c:strCache>
                <c:ptCount val="4"/>
                <c:pt idx="0">
                  <c:v>High</c:v>
                </c:pt>
                <c:pt idx="1">
                  <c:v>Medium</c:v>
                </c:pt>
                <c:pt idx="2">
                  <c:v>Low</c:v>
                </c:pt>
                <c:pt idx="3">
                  <c:v>Unknown</c:v>
                </c:pt>
              </c:strCache>
            </c:strRef>
          </c:cat>
          <c:val>
            <c:numRef>
              <c:f>'6. Climate risk (Results)'!$N$22:$Q$22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12A-4A64-B329-1189E347F972}"/>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00B050"/>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Information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chemeClr val="accent6"/>
              </a:solidFill>
              <a:round/>
            </a:ln>
            <a:effectLst/>
          </c:spPr>
          <c:marker>
            <c:symbol val="circle"/>
            <c:size val="5"/>
            <c:spPr>
              <a:solidFill>
                <a:srgbClr val="4EA72E"/>
              </a:solidFill>
              <a:ln w="9525">
                <a:solidFill>
                  <a:schemeClr val="accent6"/>
                </a:solidFill>
              </a:ln>
              <a:effectLst/>
            </c:spPr>
          </c:marker>
          <c:cat>
            <c:strRef>
              <c:f>'6. Climate risk (Results)'!$N$26:$Q$26</c:f>
              <c:strCache>
                <c:ptCount val="4"/>
                <c:pt idx="0">
                  <c:v>High</c:v>
                </c:pt>
                <c:pt idx="1">
                  <c:v>Medium</c:v>
                </c:pt>
                <c:pt idx="2">
                  <c:v>Low</c:v>
                </c:pt>
                <c:pt idx="3">
                  <c:v>Unknown</c:v>
                </c:pt>
              </c:strCache>
            </c:strRef>
          </c:cat>
          <c:val>
            <c:numRef>
              <c:f>'6. Climate risk (Results)'!$N$27:$Q$27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B50-49D2-8B6C-8709E85DC447}"/>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6"/>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Socio-economic</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'6. Climate risk (Results)'!$N$31:$Q$31</c:f>
              <c:strCache>
                <c:ptCount val="4"/>
                <c:pt idx="0">
                  <c:v>High</c:v>
                </c:pt>
                <c:pt idx="1">
                  <c:v>Medium</c:v>
                </c:pt>
                <c:pt idx="2">
                  <c:v>Low</c:v>
                </c:pt>
                <c:pt idx="3">
                  <c:v>Unknown</c:v>
                </c:pt>
              </c:strCache>
            </c:strRef>
          </c:cat>
          <c:val>
            <c:numRef>
              <c:f>'6. Climate risk (Results)'!$N$32:$Q$32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B59-4940-9405-340490EB2F1E}"/>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6"/>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Biological and ecological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NZ"/>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'6. Climate risk (Results)'!$S$16:$V$16</c:f>
              <c:strCache>
                <c:ptCount val="4"/>
                <c:pt idx="0">
                  <c:v>High</c:v>
                </c:pt>
                <c:pt idx="1">
                  <c:v>Medium</c:v>
                </c:pt>
                <c:pt idx="2">
                  <c:v>Low</c:v>
                </c:pt>
                <c:pt idx="3">
                  <c:v>Unknown</c:v>
                </c:pt>
              </c:strCache>
            </c:strRef>
          </c:cat>
          <c:val>
            <c:numRef>
              <c:f>'6. Climate risk (Results)'!$S$17:$V$17</c:f>
              <c:numCache>
                <c:formatCode>General</c:formatCode>
                <c:ptCount val="4"/>
                <c:pt idx="0">
                  <c:v>2</c:v>
                </c:pt>
                <c:pt idx="1">
                  <c:v>2</c:v>
                </c:pt>
                <c:pt idx="2">
                  <c:v>2</c:v>
                </c:pt>
                <c:pt idx="3">
                  <c:v>0</c:v>
                </c:pt>
              </c:numCache>
            </c:numRef>
          </c:val>
          <c:extLst>
            <c:ext xmlns:c16="http://schemas.microsoft.com/office/drawing/2014/chart" uri="{C3380CC4-5D6E-409C-BE32-E72D297353CC}">
              <c16:uniqueId val="{00000000-03D0-4418-8F01-F700BE5E4203}"/>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4"/>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Management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NZ"/>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'6. Climate risk (Results)'!$S$21:$V$21</c:f>
              <c:strCache>
                <c:ptCount val="4"/>
                <c:pt idx="0">
                  <c:v>High</c:v>
                </c:pt>
                <c:pt idx="1">
                  <c:v>Medium</c:v>
                </c:pt>
                <c:pt idx="2">
                  <c:v>Low</c:v>
                </c:pt>
                <c:pt idx="3">
                  <c:v>Unknown</c:v>
                </c:pt>
              </c:strCache>
            </c:strRef>
          </c:cat>
          <c:val>
            <c:numRef>
              <c:f>'6. Climate risk (Results)'!$S$22:$V$22</c:f>
              <c:numCache>
                <c:formatCode>General</c:formatCode>
                <c:ptCount val="4"/>
                <c:pt idx="0">
                  <c:v>1</c:v>
                </c:pt>
                <c:pt idx="1">
                  <c:v>0</c:v>
                </c:pt>
                <c:pt idx="2">
                  <c:v>0</c:v>
                </c:pt>
                <c:pt idx="3">
                  <c:v>1</c:v>
                </c:pt>
              </c:numCache>
            </c:numRef>
          </c:val>
          <c:extLst>
            <c:ext xmlns:c16="http://schemas.microsoft.com/office/drawing/2014/chart" uri="{C3380CC4-5D6E-409C-BE32-E72D297353CC}">
              <c16:uniqueId val="{00000000-EE17-4C17-8147-0012E5971586}"/>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4"/>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Information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NZ"/>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'6. Climate risk (Results)'!$S$26:$V$26</c:f>
              <c:strCache>
                <c:ptCount val="4"/>
                <c:pt idx="0">
                  <c:v>High</c:v>
                </c:pt>
                <c:pt idx="1">
                  <c:v>Medium</c:v>
                </c:pt>
                <c:pt idx="2">
                  <c:v>Low</c:v>
                </c:pt>
                <c:pt idx="3">
                  <c:v>Unknown</c:v>
                </c:pt>
              </c:strCache>
            </c:strRef>
          </c:cat>
          <c:val>
            <c:numRef>
              <c:f>'6. Climate risk (Results)'!$S$27:$V$27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DD3-4C0F-9354-3D7A82DE261A}"/>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4"/>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Socio-economic</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NZ"/>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'6. Climate risk (Results)'!$S$31:$V$31</c:f>
              <c:strCache>
                <c:ptCount val="4"/>
                <c:pt idx="0">
                  <c:v>High</c:v>
                </c:pt>
                <c:pt idx="1">
                  <c:v>Medium</c:v>
                </c:pt>
                <c:pt idx="2">
                  <c:v>Low</c:v>
                </c:pt>
                <c:pt idx="3">
                  <c:v>Unknown</c:v>
                </c:pt>
              </c:strCache>
            </c:strRef>
          </c:cat>
          <c:val>
            <c:numRef>
              <c:f>'6. Climate risk (Results)'!$S$32:$V$32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F8F-417B-976C-A66B7AE37105}"/>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4"/>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Exposure - Overall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rgbClr val="FFC000"/>
              </a:solidFill>
              <a:round/>
            </a:ln>
            <a:effectLst/>
          </c:spPr>
          <c:marker>
            <c:symbol val="circle"/>
            <c:size val="5"/>
            <c:spPr>
              <a:solidFill>
                <a:srgbClr val="FFC000"/>
              </a:solidFill>
              <a:ln w="9525">
                <a:solidFill>
                  <a:srgbClr val="FFC000"/>
                </a:solidFill>
              </a:ln>
              <a:effectLst/>
            </c:spPr>
          </c:marker>
          <c:cat>
            <c:strRef>
              <c:f>'6. Climate risk (Results)'!$H$35:$K$35</c:f>
              <c:strCache>
                <c:ptCount val="4"/>
                <c:pt idx="0">
                  <c:v>High</c:v>
                </c:pt>
                <c:pt idx="1">
                  <c:v>Medium</c:v>
                </c:pt>
                <c:pt idx="2">
                  <c:v>Low</c:v>
                </c:pt>
                <c:pt idx="3">
                  <c:v>Unknown</c:v>
                </c:pt>
              </c:strCache>
            </c:strRef>
          </c:cat>
          <c:val>
            <c:numRef>
              <c:f>'6. Climate risk (Results)'!$H$36:$K$36</c:f>
              <c:numCache>
                <c:formatCode>General</c:formatCode>
                <c:ptCount val="4"/>
                <c:pt idx="0">
                  <c:v>3</c:v>
                </c:pt>
                <c:pt idx="1">
                  <c:v>2</c:v>
                </c:pt>
                <c:pt idx="2">
                  <c:v>2</c:v>
                </c:pt>
                <c:pt idx="3">
                  <c:v>1</c:v>
                </c:pt>
              </c:numCache>
            </c:numRef>
          </c:val>
          <c:extLst>
            <c:ext xmlns:c16="http://schemas.microsoft.com/office/drawing/2014/chart" uri="{C3380CC4-5D6E-409C-BE32-E72D297353CC}">
              <c16:uniqueId val="{00000000-3073-4AA3-99A7-CED565FABE34}"/>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C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Sensitivity - Overall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chemeClr val="accent6"/>
              </a:solidFill>
              <a:round/>
            </a:ln>
            <a:effectLst/>
          </c:spPr>
          <c:marker>
            <c:symbol val="circle"/>
            <c:size val="5"/>
            <c:spPr>
              <a:solidFill>
                <a:srgbClr val="4EA72E"/>
              </a:solidFill>
              <a:ln w="9525">
                <a:solidFill>
                  <a:schemeClr val="accent6"/>
                </a:solidFill>
              </a:ln>
              <a:effectLst/>
            </c:spPr>
          </c:marker>
          <c:cat>
            <c:strRef>
              <c:f>'6. Climate risk (Results)'!$N$36:$Q$36</c:f>
              <c:strCache>
                <c:ptCount val="4"/>
                <c:pt idx="0">
                  <c:v>High</c:v>
                </c:pt>
                <c:pt idx="1">
                  <c:v>Medium</c:v>
                </c:pt>
                <c:pt idx="2">
                  <c:v>Low</c:v>
                </c:pt>
                <c:pt idx="3">
                  <c:v>Unknown</c:v>
                </c:pt>
              </c:strCache>
            </c:strRef>
          </c:cat>
          <c:val>
            <c:numRef>
              <c:f>'6. Climate risk (Results)'!$N$37:$Q$37</c:f>
              <c:numCache>
                <c:formatCode>General</c:formatCode>
                <c:ptCount val="4"/>
                <c:pt idx="0">
                  <c:v>3</c:v>
                </c:pt>
                <c:pt idx="1">
                  <c:v>2</c:v>
                </c:pt>
                <c:pt idx="2">
                  <c:v>2</c:v>
                </c:pt>
                <c:pt idx="3">
                  <c:v>1</c:v>
                </c:pt>
              </c:numCache>
            </c:numRef>
          </c:val>
          <c:extLst>
            <c:ext xmlns:c16="http://schemas.microsoft.com/office/drawing/2014/chart" uri="{C3380CC4-5D6E-409C-BE32-E72D297353CC}">
              <c16:uniqueId val="{00000000-CA67-4068-A951-EAFD518F8582}"/>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00B05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Adaptive</a:t>
            </a:r>
            <a:r>
              <a:rPr lang="en-NZ" b="1" baseline="0">
                <a:solidFill>
                  <a:schemeClr val="tx1"/>
                </a:solidFill>
              </a:rPr>
              <a:t> capacity - Overall</a:t>
            </a:r>
            <a:endParaRPr lang="en-NZ" b="1">
              <a:solidFill>
                <a:schemeClr val="tx1"/>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NZ"/>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'6. Climate risk (Results)'!$S$36:$V$36</c:f>
              <c:strCache>
                <c:ptCount val="4"/>
                <c:pt idx="0">
                  <c:v>High</c:v>
                </c:pt>
                <c:pt idx="1">
                  <c:v>Medium</c:v>
                </c:pt>
                <c:pt idx="2">
                  <c:v>Low</c:v>
                </c:pt>
                <c:pt idx="3">
                  <c:v>Unknown</c:v>
                </c:pt>
              </c:strCache>
            </c:strRef>
          </c:cat>
          <c:val>
            <c:numRef>
              <c:f>'6. Climate risk (Results)'!$S$37:$V$37</c:f>
              <c:numCache>
                <c:formatCode>General</c:formatCode>
                <c:ptCount val="4"/>
                <c:pt idx="0">
                  <c:v>3</c:v>
                </c:pt>
                <c:pt idx="1">
                  <c:v>2</c:v>
                </c:pt>
                <c:pt idx="2">
                  <c:v>2</c:v>
                </c:pt>
                <c:pt idx="3">
                  <c:v>1</c:v>
                </c:pt>
              </c:numCache>
            </c:numRef>
          </c:val>
          <c:extLst>
            <c:ext xmlns:c16="http://schemas.microsoft.com/office/drawing/2014/chart" uri="{C3380CC4-5D6E-409C-BE32-E72D297353CC}">
              <c16:uniqueId val="{00000000-CE9B-4ADB-9261-6EF94EFE46D7}"/>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accent4"/>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Biological</a:t>
            </a:r>
            <a:r>
              <a:rPr lang="en-NZ" b="1" baseline="0">
                <a:solidFill>
                  <a:schemeClr val="tx1"/>
                </a:solidFill>
              </a:rPr>
              <a:t> and ecological</a:t>
            </a:r>
            <a:endParaRPr lang="en-NZ" b="1">
              <a:solidFill>
                <a:schemeClr val="tx1"/>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NZ"/>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rgbClr val="FF0000"/>
              </a:solidFill>
              <a:round/>
            </a:ln>
            <a:effectLst/>
          </c:spPr>
          <c:marker>
            <c:symbol val="circle"/>
            <c:size val="5"/>
            <c:spPr>
              <a:solidFill>
                <a:srgbClr val="FF0000"/>
              </a:solidFill>
              <a:ln w="9525">
                <a:solidFill>
                  <a:srgbClr val="FF0000"/>
                </a:solidFill>
              </a:ln>
              <a:effectLst/>
            </c:spPr>
          </c:marker>
          <c:cat>
            <c:strRef>
              <c:f>'6. Climate risk (Results)'!$B$15:$E$15</c:f>
              <c:strCache>
                <c:ptCount val="4"/>
                <c:pt idx="0">
                  <c:v>High</c:v>
                </c:pt>
                <c:pt idx="1">
                  <c:v>Medium</c:v>
                </c:pt>
                <c:pt idx="2">
                  <c:v>Low</c:v>
                </c:pt>
                <c:pt idx="3">
                  <c:v>Unknown</c:v>
                </c:pt>
              </c:strCache>
            </c:strRef>
          </c:cat>
          <c:val>
            <c:numRef>
              <c:f>'6. Climate risk (Results)'!$B$16:$E$16</c:f>
              <c:numCache>
                <c:formatCode>General</c:formatCode>
                <c:ptCount val="4"/>
                <c:pt idx="0">
                  <c:v>2</c:v>
                </c:pt>
                <c:pt idx="1">
                  <c:v>3</c:v>
                </c:pt>
                <c:pt idx="2">
                  <c:v>2</c:v>
                </c:pt>
                <c:pt idx="3">
                  <c:v>0</c:v>
                </c:pt>
              </c:numCache>
            </c:numRef>
          </c:val>
          <c:extLst>
            <c:ext xmlns:c16="http://schemas.microsoft.com/office/drawing/2014/chart" uri="{C3380CC4-5D6E-409C-BE32-E72D297353CC}">
              <c16:uniqueId val="{00000000-31F6-4800-A200-29AEE014205A}"/>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Operations</a:t>
            </a:r>
            <a:r>
              <a:rPr lang="en-NZ" b="1" baseline="0">
                <a:solidFill>
                  <a:schemeClr val="tx1"/>
                </a:solidFill>
              </a:rPr>
              <a:t> and infrastructure</a:t>
            </a:r>
            <a:endParaRPr lang="en-NZ" b="1">
              <a:solidFill>
                <a:schemeClr val="tx1"/>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NZ"/>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rgbClr val="FF0000"/>
              </a:solidFill>
              <a:round/>
            </a:ln>
            <a:effectLst/>
          </c:spPr>
          <c:marker>
            <c:symbol val="circle"/>
            <c:size val="5"/>
            <c:spPr>
              <a:solidFill>
                <a:srgbClr val="FF0000"/>
              </a:solidFill>
              <a:ln w="9525">
                <a:solidFill>
                  <a:srgbClr val="FF0000"/>
                </a:solidFill>
              </a:ln>
              <a:effectLst/>
            </c:spPr>
          </c:marker>
          <c:cat>
            <c:strRef>
              <c:f>'6. Climate risk (Results)'!$B$20:$E$20</c:f>
              <c:strCache>
                <c:ptCount val="4"/>
                <c:pt idx="0">
                  <c:v>High</c:v>
                </c:pt>
                <c:pt idx="1">
                  <c:v>Medium</c:v>
                </c:pt>
                <c:pt idx="2">
                  <c:v>Low</c:v>
                </c:pt>
                <c:pt idx="3">
                  <c:v>Unknown</c:v>
                </c:pt>
              </c:strCache>
            </c:strRef>
          </c:cat>
          <c:val>
            <c:numRef>
              <c:f>'6. Climate risk (Results)'!$B$21:$E$21</c:f>
              <c:numCache>
                <c:formatCode>General</c:formatCode>
                <c:ptCount val="4"/>
                <c:pt idx="0">
                  <c:v>1</c:v>
                </c:pt>
                <c:pt idx="1">
                  <c:v>0</c:v>
                </c:pt>
                <c:pt idx="2">
                  <c:v>0</c:v>
                </c:pt>
                <c:pt idx="3">
                  <c:v>1</c:v>
                </c:pt>
              </c:numCache>
            </c:numRef>
          </c:val>
          <c:extLst>
            <c:ext xmlns:c16="http://schemas.microsoft.com/office/drawing/2014/chart" uri="{C3380CC4-5D6E-409C-BE32-E72D297353CC}">
              <c16:uniqueId val="{00000000-ACD1-47F2-AB35-6CDC2DEFF4F8}"/>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0000"/>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Biological</a:t>
            </a:r>
            <a:r>
              <a:rPr lang="en-NZ" b="1" baseline="0">
                <a:solidFill>
                  <a:schemeClr val="tx1"/>
                </a:solidFill>
              </a:rPr>
              <a:t> and ecological</a:t>
            </a:r>
            <a:endParaRPr lang="en-NZ" b="1">
              <a:solidFill>
                <a:schemeClr val="tx1"/>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NZ"/>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rgbClr val="FFC000"/>
              </a:solidFill>
              <a:round/>
            </a:ln>
            <a:effectLst/>
          </c:spPr>
          <c:marker>
            <c:symbol val="circle"/>
            <c:size val="5"/>
            <c:spPr>
              <a:solidFill>
                <a:srgbClr val="FFC000"/>
              </a:solidFill>
              <a:ln w="9525">
                <a:solidFill>
                  <a:srgbClr val="FFC000"/>
                </a:solidFill>
              </a:ln>
              <a:effectLst/>
            </c:spPr>
          </c:marker>
          <c:cat>
            <c:strRef>
              <c:f>'6. Climate risk (Results)'!$H$15:$K$15</c:f>
              <c:strCache>
                <c:ptCount val="4"/>
                <c:pt idx="0">
                  <c:v>High</c:v>
                </c:pt>
                <c:pt idx="1">
                  <c:v>Medium</c:v>
                </c:pt>
                <c:pt idx="2">
                  <c:v>Low</c:v>
                </c:pt>
                <c:pt idx="3">
                  <c:v>Unknown</c:v>
                </c:pt>
              </c:strCache>
            </c:strRef>
          </c:cat>
          <c:val>
            <c:numRef>
              <c:f>'6. Climate risk (Results)'!$H$16:$K$16</c:f>
              <c:numCache>
                <c:formatCode>General</c:formatCode>
                <c:ptCount val="4"/>
                <c:pt idx="0">
                  <c:v>2</c:v>
                </c:pt>
                <c:pt idx="1">
                  <c:v>1</c:v>
                </c:pt>
                <c:pt idx="2">
                  <c:v>0</c:v>
                </c:pt>
                <c:pt idx="3">
                  <c:v>0</c:v>
                </c:pt>
              </c:numCache>
            </c:numRef>
          </c:val>
          <c:extLst>
            <c:ext xmlns:c16="http://schemas.microsoft.com/office/drawing/2014/chart" uri="{C3380CC4-5D6E-409C-BE32-E72D297353CC}">
              <c16:uniqueId val="{00000000-1C75-4A06-8916-775853D2AB85}"/>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C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Operations</a:t>
            </a:r>
            <a:r>
              <a:rPr lang="en-NZ" b="1" baseline="0">
                <a:solidFill>
                  <a:schemeClr val="tx1"/>
                </a:solidFill>
              </a:rPr>
              <a:t> and infrastructure</a:t>
            </a:r>
            <a:endParaRPr lang="en-NZ" b="1">
              <a:solidFill>
                <a:schemeClr val="tx1"/>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NZ"/>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rgbClr val="FFC000"/>
              </a:solidFill>
              <a:round/>
            </a:ln>
            <a:effectLst/>
          </c:spPr>
          <c:marker>
            <c:symbol val="circle"/>
            <c:size val="5"/>
            <c:spPr>
              <a:solidFill>
                <a:srgbClr val="FFC000"/>
              </a:solidFill>
              <a:ln w="9525">
                <a:solidFill>
                  <a:srgbClr val="FFC000"/>
                </a:solidFill>
              </a:ln>
              <a:effectLst/>
            </c:spPr>
          </c:marker>
          <c:cat>
            <c:strRef>
              <c:f>'6. Climate risk (Results)'!$H$20:$K$20</c:f>
              <c:strCache>
                <c:ptCount val="4"/>
                <c:pt idx="0">
                  <c:v>High</c:v>
                </c:pt>
                <c:pt idx="1">
                  <c:v>Medium</c:v>
                </c:pt>
                <c:pt idx="2">
                  <c:v>Low</c:v>
                </c:pt>
                <c:pt idx="3">
                  <c:v>Unknown</c:v>
                </c:pt>
              </c:strCache>
            </c:strRef>
          </c:cat>
          <c:val>
            <c:numRef>
              <c:f>'6. Climate risk (Results)'!$H$21:$K$21</c:f>
              <c:numCache>
                <c:formatCode>General</c:formatCode>
                <c:ptCount val="4"/>
                <c:pt idx="0">
                  <c:v>1</c:v>
                </c:pt>
                <c:pt idx="1">
                  <c:v>1</c:v>
                </c:pt>
                <c:pt idx="2">
                  <c:v>2</c:v>
                </c:pt>
                <c:pt idx="3">
                  <c:v>1</c:v>
                </c:pt>
              </c:numCache>
            </c:numRef>
          </c:val>
          <c:extLst>
            <c:ext xmlns:c16="http://schemas.microsoft.com/office/drawing/2014/chart" uri="{C3380CC4-5D6E-409C-BE32-E72D297353CC}">
              <c16:uniqueId val="{00000000-8079-4CDB-96DC-84D56AD892C1}"/>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C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NZ" b="1">
                <a:solidFill>
                  <a:schemeClr val="tx1"/>
                </a:solidFill>
              </a:rPr>
              <a:t>Socio-economic</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2171243457825799"/>
          <c:y val="0.19278543307086615"/>
          <c:w val="0.39193030419354535"/>
          <c:h val="0.73783938466025079"/>
        </c:manualLayout>
      </c:layout>
      <c:radarChart>
        <c:radarStyle val="marker"/>
        <c:varyColors val="0"/>
        <c:ser>
          <c:idx val="0"/>
          <c:order val="0"/>
          <c:spPr>
            <a:ln w="28575" cap="rnd">
              <a:solidFill>
                <a:srgbClr val="FFC000"/>
              </a:solidFill>
              <a:round/>
            </a:ln>
            <a:effectLst/>
          </c:spPr>
          <c:marker>
            <c:symbol val="circle"/>
            <c:size val="5"/>
            <c:spPr>
              <a:solidFill>
                <a:srgbClr val="FFC000"/>
              </a:solidFill>
              <a:ln w="9525">
                <a:solidFill>
                  <a:srgbClr val="FFC000"/>
                </a:solidFill>
              </a:ln>
              <a:effectLst/>
            </c:spPr>
          </c:marker>
          <c:cat>
            <c:strRef>
              <c:f>'6. Climate risk (Results)'!$H$25:$K$25</c:f>
              <c:strCache>
                <c:ptCount val="4"/>
                <c:pt idx="0">
                  <c:v>High</c:v>
                </c:pt>
                <c:pt idx="1">
                  <c:v>Medium</c:v>
                </c:pt>
                <c:pt idx="2">
                  <c:v>Low</c:v>
                </c:pt>
                <c:pt idx="3">
                  <c:v>Unknown</c:v>
                </c:pt>
              </c:strCache>
            </c:strRef>
          </c:cat>
          <c:val>
            <c:numRef>
              <c:f>'6. Climate risk (Results)'!$H$26:$K$26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B93-42CB-8FAF-6CC986B11FA8}"/>
            </c:ext>
          </c:extLst>
        </c:ser>
        <c:dLbls>
          <c:showLegendKey val="0"/>
          <c:showVal val="0"/>
          <c:showCatName val="0"/>
          <c:showSerName val="0"/>
          <c:showPercent val="0"/>
          <c:showBubbleSize val="0"/>
        </c:dLbls>
        <c:axId val="246585583"/>
        <c:axId val="246602383"/>
      </c:radarChart>
      <c:catAx>
        <c:axId val="24658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602383"/>
        <c:crosses val="autoZero"/>
        <c:auto val="1"/>
        <c:lblAlgn val="ctr"/>
        <c:lblOffset val="100"/>
        <c:noMultiLvlLbl val="0"/>
      </c:catAx>
      <c:valAx>
        <c:axId val="246602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465855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FC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2. Hazard'!$G$2" lockText="1" noThreeD="1"/>
</file>

<file path=xl/ctrlProps/ctrlProp2.xml><?xml version="1.0" encoding="utf-8"?>
<formControlPr xmlns="http://schemas.microsoft.com/office/spreadsheetml/2009/9/main" objectType="CheckBox" fmlaLink="$G$2" lockText="1" noThreeD="1"/>
</file>

<file path=xl/ctrlProps/ctrlProp3.xml><?xml version="1.0" encoding="utf-8"?>
<formControlPr xmlns="http://schemas.microsoft.com/office/spreadsheetml/2009/9/main" objectType="CheckBox" fmlaLink="$G$2" lockText="1" noThreeD="1"/>
</file>

<file path=xl/ctrlProps/ctrlProp4.xml><?xml version="1.0" encoding="utf-8"?>
<formControlPr xmlns="http://schemas.microsoft.com/office/spreadsheetml/2009/9/main" objectType="CheckBox" fmlaLink="$G$2"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12.svg"/><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chart" Target="../charts/chart16.xm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chart" Target="../charts/chart15.xml"/><Relationship Id="rId2" Type="http://schemas.openxmlformats.org/officeDocument/2006/relationships/image" Target="../media/image14.svg"/><Relationship Id="rId16" Type="http://schemas.openxmlformats.org/officeDocument/2006/relationships/chart" Target="../charts/chart14.xml"/><Relationship Id="rId20" Type="http://schemas.openxmlformats.org/officeDocument/2006/relationships/chart" Target="../charts/chart18.xml"/><Relationship Id="rId1" Type="http://schemas.openxmlformats.org/officeDocument/2006/relationships/image" Target="../media/image13.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chart" Target="../charts/chart17.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image" Target="../media/image16.sv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0</xdr:col>
      <xdr:colOff>1028700</xdr:colOff>
      <xdr:row>3</xdr:row>
      <xdr:rowOff>254000</xdr:rowOff>
    </xdr:to>
    <xdr:pic>
      <xdr:nvPicPr>
        <xdr:cNvPr id="3" name="Graphic 2" descr="Information with solid fill">
          <a:extLst>
            <a:ext uri="{FF2B5EF4-FFF2-40B4-BE49-F238E27FC236}">
              <a16:creationId xmlns:a16="http://schemas.microsoft.com/office/drawing/2014/main" id="{3BB48B4E-F7FA-77DB-B46D-B175F581BC6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4300" y="0"/>
          <a:ext cx="914400" cy="911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234950</xdr:colOff>
      <xdr:row>0</xdr:row>
      <xdr:rowOff>142876</xdr:rowOff>
    </xdr:from>
    <xdr:to>
      <xdr:col>0</xdr:col>
      <xdr:colOff>958850</xdr:colOff>
      <xdr:row>3</xdr:row>
      <xdr:rowOff>210212</xdr:rowOff>
    </xdr:to>
    <xdr:pic>
      <xdr:nvPicPr>
        <xdr:cNvPr id="4" name="Graphic 3" descr="Play with solid fill">
          <a:extLst>
            <a:ext uri="{FF2B5EF4-FFF2-40B4-BE49-F238E27FC236}">
              <a16:creationId xmlns:a16="http://schemas.microsoft.com/office/drawing/2014/main" id="{D98BD454-A762-A462-86C8-FB9CD01CF44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4950" y="142876"/>
          <a:ext cx="727075" cy="7245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187325</xdr:colOff>
      <xdr:row>0</xdr:row>
      <xdr:rowOff>76760</xdr:rowOff>
    </xdr:from>
    <xdr:to>
      <xdr:col>0</xdr:col>
      <xdr:colOff>926913</xdr:colOff>
      <xdr:row>3</xdr:row>
      <xdr:rowOff>144182</xdr:rowOff>
    </xdr:to>
    <xdr:pic>
      <xdr:nvPicPr>
        <xdr:cNvPr id="4" name="Graphic 3" descr="Warning with solid fill">
          <a:extLst>
            <a:ext uri="{FF2B5EF4-FFF2-40B4-BE49-F238E27FC236}">
              <a16:creationId xmlns:a16="http://schemas.microsoft.com/office/drawing/2014/main" id="{DAA42487-DE1F-7A2B-DEA2-3CFB58FC7E8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87325" y="76760"/>
          <a:ext cx="736413" cy="7268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1244600</xdr:colOff>
          <xdr:row>1</xdr:row>
          <xdr:rowOff>101600</xdr:rowOff>
        </xdr:from>
        <xdr:to>
          <xdr:col>4</xdr:col>
          <xdr:colOff>3263900</xdr:colOff>
          <xdr:row>3</xdr:row>
          <xdr:rowOff>38100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200-00000E1C0000}"/>
                </a:ext>
              </a:extLst>
            </xdr:cNvPr>
            <xdr:cNvSpPr/>
          </xdr:nvSpPr>
          <xdr:spPr bwMode="auto">
            <a:xfrm>
              <a:off x="0" y="0"/>
              <a:ext cx="0" cy="0"/>
            </a:xfrm>
            <a:prstGeom prst="rect">
              <a:avLst/>
            </a:prstGeom>
            <a:solidFill>
              <a:srgbClr val="FF0000"/>
            </a:solidFill>
            <a:ln>
              <a:noFill/>
            </a:ln>
            <a:extLst>
              <a:ext uri="{91240B29-F687-4F45-9708-019B960494DF}">
                <a14:hiddenLine w="19050">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Turn off auto-indicator select function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914400</xdr:colOff>
      <xdr:row>4</xdr:row>
      <xdr:rowOff>7862</xdr:rowOff>
    </xdr:to>
    <xdr:pic>
      <xdr:nvPicPr>
        <xdr:cNvPr id="4" name="Graphic 3" descr="Windy with solid fill">
          <a:extLst>
            <a:ext uri="{FF2B5EF4-FFF2-40B4-BE49-F238E27FC236}">
              <a16:creationId xmlns:a16="http://schemas.microsoft.com/office/drawing/2014/main" id="{A570677C-1AA1-1F4B-F2DE-5EB48B3548E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914400" cy="914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1003300</xdr:colOff>
          <xdr:row>1</xdr:row>
          <xdr:rowOff>63500</xdr:rowOff>
        </xdr:from>
        <xdr:to>
          <xdr:col>5</xdr:col>
          <xdr:colOff>1181100</xdr:colOff>
          <xdr:row>3</xdr:row>
          <xdr:rowOff>38100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solidFill>
              <a:srgbClr val="FFC000"/>
            </a:solidFill>
            <a:ln>
              <a:noFill/>
            </a:ln>
            <a:extLs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Turn-off auto-indicator select function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223669</xdr:colOff>
      <xdr:row>0</xdr:row>
      <xdr:rowOff>132816</xdr:rowOff>
    </xdr:from>
    <xdr:to>
      <xdr:col>0</xdr:col>
      <xdr:colOff>924863</xdr:colOff>
      <xdr:row>3</xdr:row>
      <xdr:rowOff>184069</xdr:rowOff>
    </xdr:to>
    <xdr:pic>
      <xdr:nvPicPr>
        <xdr:cNvPr id="4" name="Graphic 3" descr="Lightning bolt with solid fill">
          <a:extLst>
            <a:ext uri="{FF2B5EF4-FFF2-40B4-BE49-F238E27FC236}">
              <a16:creationId xmlns:a16="http://schemas.microsoft.com/office/drawing/2014/main" id="{746E5A6B-3E33-B53E-F6DB-8CFD2639BD4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223669" y="132816"/>
          <a:ext cx="694844" cy="69484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1193800</xdr:colOff>
          <xdr:row>1</xdr:row>
          <xdr:rowOff>63500</xdr:rowOff>
        </xdr:from>
        <xdr:to>
          <xdr:col>5</xdr:col>
          <xdr:colOff>495300</xdr:colOff>
          <xdr:row>2</xdr:row>
          <xdr:rowOff>177800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400-000020040000}"/>
                </a:ext>
              </a:extLst>
            </xdr:cNvPr>
            <xdr:cNvSpPr/>
          </xdr:nvSpPr>
          <xdr:spPr bwMode="auto">
            <a:xfrm>
              <a:off x="0" y="0"/>
              <a:ext cx="0" cy="0"/>
            </a:xfrm>
            <a:prstGeom prst="rect">
              <a:avLst/>
            </a:prstGeom>
            <a:solidFill>
              <a:srgbClr val="4EA72E"/>
            </a:solidFill>
            <a:ln>
              <a:noFill/>
            </a:ln>
            <a:extLs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Turn off auto-indicator selection function</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67120</xdr:colOff>
      <xdr:row>0</xdr:row>
      <xdr:rowOff>78441</xdr:rowOff>
    </xdr:from>
    <xdr:to>
      <xdr:col>0</xdr:col>
      <xdr:colOff>752676</xdr:colOff>
      <xdr:row>3</xdr:row>
      <xdr:rowOff>104053</xdr:rowOff>
    </xdr:to>
    <xdr:pic>
      <xdr:nvPicPr>
        <xdr:cNvPr id="4" name="Graphic 3" descr="Shield Tick with solid fill">
          <a:extLst>
            <a:ext uri="{FF2B5EF4-FFF2-40B4-BE49-F238E27FC236}">
              <a16:creationId xmlns:a16="http://schemas.microsoft.com/office/drawing/2014/main" id="{64FF5B87-B1EA-7816-8C43-BFCD066362E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120" y="78441"/>
          <a:ext cx="685556" cy="67555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1587500</xdr:colOff>
          <xdr:row>1</xdr:row>
          <xdr:rowOff>63500</xdr:rowOff>
        </xdr:from>
        <xdr:to>
          <xdr:col>5</xdr:col>
          <xdr:colOff>990600</xdr:colOff>
          <xdr:row>3</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500-000007080000}"/>
                </a:ext>
              </a:extLst>
            </xdr:cNvPr>
            <xdr:cNvSpPr/>
          </xdr:nvSpPr>
          <xdr:spPr bwMode="auto">
            <a:xfrm>
              <a:off x="0" y="0"/>
              <a:ext cx="0" cy="0"/>
            </a:xfrm>
            <a:prstGeom prst="rect">
              <a:avLst/>
            </a:prstGeom>
            <a:solidFill>
              <a:srgbClr val="00B0F0"/>
            </a:solidFill>
            <a:ln>
              <a:noFill/>
            </a:ln>
            <a:extLs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Turn off auto-indicator selection function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134471</xdr:colOff>
      <xdr:row>0</xdr:row>
      <xdr:rowOff>44823</xdr:rowOff>
    </xdr:from>
    <xdr:to>
      <xdr:col>0</xdr:col>
      <xdr:colOff>907677</xdr:colOff>
      <xdr:row>3</xdr:row>
      <xdr:rowOff>171263</xdr:rowOff>
    </xdr:to>
    <xdr:pic>
      <xdr:nvPicPr>
        <xdr:cNvPr id="9" name="Graphic 8" descr="Gauge with solid fill">
          <a:extLst>
            <a:ext uri="{FF2B5EF4-FFF2-40B4-BE49-F238E27FC236}">
              <a16:creationId xmlns:a16="http://schemas.microsoft.com/office/drawing/2014/main" id="{B9E8902D-E58C-D926-7C8F-87918D8AD91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4471" y="44823"/>
          <a:ext cx="770031" cy="776381"/>
        </a:xfrm>
        <a:prstGeom prst="rect">
          <a:avLst/>
        </a:prstGeom>
      </xdr:spPr>
    </xdr:pic>
    <xdr:clientData/>
  </xdr:twoCellAnchor>
  <xdr:twoCellAnchor>
    <xdr:from>
      <xdr:col>0</xdr:col>
      <xdr:colOff>0</xdr:colOff>
      <xdr:row>43</xdr:row>
      <xdr:rowOff>38100</xdr:rowOff>
    </xdr:from>
    <xdr:to>
      <xdr:col>5</xdr:col>
      <xdr:colOff>21395</xdr:colOff>
      <xdr:row>57</xdr:row>
      <xdr:rowOff>74543</xdr:rowOff>
    </xdr:to>
    <xdr:graphicFrame macro="">
      <xdr:nvGraphicFramePr>
        <xdr:cNvPr id="6" name="Chart 5">
          <a:extLst>
            <a:ext uri="{FF2B5EF4-FFF2-40B4-BE49-F238E27FC236}">
              <a16:creationId xmlns:a16="http://schemas.microsoft.com/office/drawing/2014/main" id="{153F0175-BCAA-4671-A527-8063BEE636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43</xdr:row>
      <xdr:rowOff>0</xdr:rowOff>
    </xdr:from>
    <xdr:to>
      <xdr:col>11</xdr:col>
      <xdr:colOff>3867</xdr:colOff>
      <xdr:row>57</xdr:row>
      <xdr:rowOff>33270</xdr:rowOff>
    </xdr:to>
    <xdr:graphicFrame macro="">
      <xdr:nvGraphicFramePr>
        <xdr:cNvPr id="7" name="Chart 6">
          <a:extLst>
            <a:ext uri="{FF2B5EF4-FFF2-40B4-BE49-F238E27FC236}">
              <a16:creationId xmlns:a16="http://schemas.microsoft.com/office/drawing/2014/main" id="{969BB735-F2CD-4FBA-ADA8-05ED4F8542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43</xdr:row>
      <xdr:rowOff>0</xdr:rowOff>
    </xdr:from>
    <xdr:to>
      <xdr:col>16</xdr:col>
      <xdr:colOff>579092</xdr:colOff>
      <xdr:row>57</xdr:row>
      <xdr:rowOff>5383</xdr:rowOff>
    </xdr:to>
    <xdr:graphicFrame macro="">
      <xdr:nvGraphicFramePr>
        <xdr:cNvPr id="8" name="Chart 7">
          <a:extLst>
            <a:ext uri="{FF2B5EF4-FFF2-40B4-BE49-F238E27FC236}">
              <a16:creationId xmlns:a16="http://schemas.microsoft.com/office/drawing/2014/main" id="{B4DB390B-54B4-4071-AD12-09405DE6E2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0</xdr:colOff>
      <xdr:row>43</xdr:row>
      <xdr:rowOff>0</xdr:rowOff>
    </xdr:from>
    <xdr:to>
      <xdr:col>21</xdr:col>
      <xdr:colOff>572329</xdr:colOff>
      <xdr:row>57</xdr:row>
      <xdr:rowOff>4694</xdr:rowOff>
    </xdr:to>
    <xdr:graphicFrame macro="">
      <xdr:nvGraphicFramePr>
        <xdr:cNvPr id="10" name="Chart 9">
          <a:extLst>
            <a:ext uri="{FF2B5EF4-FFF2-40B4-BE49-F238E27FC236}">
              <a16:creationId xmlns:a16="http://schemas.microsoft.com/office/drawing/2014/main" id="{2E21B1A0-024A-43C5-B1DE-2D65A33862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60</xdr:row>
      <xdr:rowOff>0</xdr:rowOff>
    </xdr:from>
    <xdr:to>
      <xdr:col>5</xdr:col>
      <xdr:colOff>21395</xdr:colOff>
      <xdr:row>74</xdr:row>
      <xdr:rowOff>36443</xdr:rowOff>
    </xdr:to>
    <xdr:graphicFrame macro="">
      <xdr:nvGraphicFramePr>
        <xdr:cNvPr id="11" name="Chart 10">
          <a:extLst>
            <a:ext uri="{FF2B5EF4-FFF2-40B4-BE49-F238E27FC236}">
              <a16:creationId xmlns:a16="http://schemas.microsoft.com/office/drawing/2014/main" id="{CA318D56-40C1-4084-8A55-6910FC235D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75</xdr:row>
      <xdr:rowOff>0</xdr:rowOff>
    </xdr:from>
    <xdr:to>
      <xdr:col>5</xdr:col>
      <xdr:colOff>21395</xdr:colOff>
      <xdr:row>89</xdr:row>
      <xdr:rowOff>36443</xdr:rowOff>
    </xdr:to>
    <xdr:graphicFrame macro="">
      <xdr:nvGraphicFramePr>
        <xdr:cNvPr id="12" name="Chart 11">
          <a:extLst>
            <a:ext uri="{FF2B5EF4-FFF2-40B4-BE49-F238E27FC236}">
              <a16:creationId xmlns:a16="http://schemas.microsoft.com/office/drawing/2014/main" id="{344EE1FD-4F62-425A-9257-1F3E4220D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38100</xdr:colOff>
      <xdr:row>60</xdr:row>
      <xdr:rowOff>0</xdr:rowOff>
    </xdr:from>
    <xdr:to>
      <xdr:col>11</xdr:col>
      <xdr:colOff>48317</xdr:colOff>
      <xdr:row>74</xdr:row>
      <xdr:rowOff>26920</xdr:rowOff>
    </xdr:to>
    <xdr:graphicFrame macro="">
      <xdr:nvGraphicFramePr>
        <xdr:cNvPr id="13" name="Chart 12">
          <a:extLst>
            <a:ext uri="{FF2B5EF4-FFF2-40B4-BE49-F238E27FC236}">
              <a16:creationId xmlns:a16="http://schemas.microsoft.com/office/drawing/2014/main" id="{8C629BBC-0B2E-422E-89E9-58880B552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75</xdr:row>
      <xdr:rowOff>0</xdr:rowOff>
    </xdr:from>
    <xdr:to>
      <xdr:col>11</xdr:col>
      <xdr:colOff>7042</xdr:colOff>
      <xdr:row>89</xdr:row>
      <xdr:rowOff>30095</xdr:rowOff>
    </xdr:to>
    <xdr:graphicFrame macro="">
      <xdr:nvGraphicFramePr>
        <xdr:cNvPr id="14" name="Chart 13">
          <a:extLst>
            <a:ext uri="{FF2B5EF4-FFF2-40B4-BE49-F238E27FC236}">
              <a16:creationId xmlns:a16="http://schemas.microsoft.com/office/drawing/2014/main" id="{D545EC82-B39C-4599-83B8-BA757ED869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90</xdr:row>
      <xdr:rowOff>0</xdr:rowOff>
    </xdr:from>
    <xdr:to>
      <xdr:col>11</xdr:col>
      <xdr:colOff>7042</xdr:colOff>
      <xdr:row>104</xdr:row>
      <xdr:rowOff>30095</xdr:rowOff>
    </xdr:to>
    <xdr:graphicFrame macro="">
      <xdr:nvGraphicFramePr>
        <xdr:cNvPr id="15" name="Chart 14">
          <a:extLst>
            <a:ext uri="{FF2B5EF4-FFF2-40B4-BE49-F238E27FC236}">
              <a16:creationId xmlns:a16="http://schemas.microsoft.com/office/drawing/2014/main" id="{99014B54-B720-4B4A-A15A-06836573DB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0</xdr:colOff>
      <xdr:row>105</xdr:row>
      <xdr:rowOff>0</xdr:rowOff>
    </xdr:from>
    <xdr:to>
      <xdr:col>11</xdr:col>
      <xdr:colOff>7042</xdr:colOff>
      <xdr:row>119</xdr:row>
      <xdr:rowOff>30095</xdr:rowOff>
    </xdr:to>
    <xdr:graphicFrame macro="">
      <xdr:nvGraphicFramePr>
        <xdr:cNvPr id="16" name="Chart 15">
          <a:extLst>
            <a:ext uri="{FF2B5EF4-FFF2-40B4-BE49-F238E27FC236}">
              <a16:creationId xmlns:a16="http://schemas.microsoft.com/office/drawing/2014/main" id="{0F61FA73-0AA1-4FF5-88B7-0293DFDA0D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0</xdr:colOff>
      <xdr:row>60</xdr:row>
      <xdr:rowOff>0</xdr:rowOff>
    </xdr:from>
    <xdr:to>
      <xdr:col>16</xdr:col>
      <xdr:colOff>582267</xdr:colOff>
      <xdr:row>74</xdr:row>
      <xdr:rowOff>8558</xdr:rowOff>
    </xdr:to>
    <xdr:graphicFrame macro="">
      <xdr:nvGraphicFramePr>
        <xdr:cNvPr id="17" name="Chart 16">
          <a:extLst>
            <a:ext uri="{FF2B5EF4-FFF2-40B4-BE49-F238E27FC236}">
              <a16:creationId xmlns:a16="http://schemas.microsoft.com/office/drawing/2014/main" id="{E56B45A1-5D5F-417A-B462-872238C74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0</xdr:colOff>
      <xdr:row>75</xdr:row>
      <xdr:rowOff>0</xdr:rowOff>
    </xdr:from>
    <xdr:to>
      <xdr:col>16</xdr:col>
      <xdr:colOff>582267</xdr:colOff>
      <xdr:row>89</xdr:row>
      <xdr:rowOff>8558</xdr:rowOff>
    </xdr:to>
    <xdr:graphicFrame macro="">
      <xdr:nvGraphicFramePr>
        <xdr:cNvPr id="18" name="Chart 17">
          <a:extLst>
            <a:ext uri="{FF2B5EF4-FFF2-40B4-BE49-F238E27FC236}">
              <a16:creationId xmlns:a16="http://schemas.microsoft.com/office/drawing/2014/main" id="{4349F52E-5E61-47AC-A491-63660E7201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0</xdr:colOff>
      <xdr:row>90</xdr:row>
      <xdr:rowOff>0</xdr:rowOff>
    </xdr:from>
    <xdr:to>
      <xdr:col>16</xdr:col>
      <xdr:colOff>582267</xdr:colOff>
      <xdr:row>104</xdr:row>
      <xdr:rowOff>8558</xdr:rowOff>
    </xdr:to>
    <xdr:graphicFrame macro="">
      <xdr:nvGraphicFramePr>
        <xdr:cNvPr id="19" name="Chart 18">
          <a:extLst>
            <a:ext uri="{FF2B5EF4-FFF2-40B4-BE49-F238E27FC236}">
              <a16:creationId xmlns:a16="http://schemas.microsoft.com/office/drawing/2014/main" id="{678D4C32-B907-49FE-9DC8-C909D47921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0</xdr:colOff>
      <xdr:row>105</xdr:row>
      <xdr:rowOff>0</xdr:rowOff>
    </xdr:from>
    <xdr:to>
      <xdr:col>16</xdr:col>
      <xdr:colOff>582267</xdr:colOff>
      <xdr:row>119</xdr:row>
      <xdr:rowOff>8558</xdr:rowOff>
    </xdr:to>
    <xdr:graphicFrame macro="">
      <xdr:nvGraphicFramePr>
        <xdr:cNvPr id="20" name="Chart 19">
          <a:extLst>
            <a:ext uri="{FF2B5EF4-FFF2-40B4-BE49-F238E27FC236}">
              <a16:creationId xmlns:a16="http://schemas.microsoft.com/office/drawing/2014/main" id="{E0B3648D-7A35-475E-A97A-8B00FBE176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17</xdr:col>
      <xdr:colOff>0</xdr:colOff>
      <xdr:row>60</xdr:row>
      <xdr:rowOff>0</xdr:rowOff>
    </xdr:from>
    <xdr:to>
      <xdr:col>21</xdr:col>
      <xdr:colOff>572329</xdr:colOff>
      <xdr:row>74</xdr:row>
      <xdr:rowOff>7869</xdr:rowOff>
    </xdr:to>
    <xdr:graphicFrame macro="">
      <xdr:nvGraphicFramePr>
        <xdr:cNvPr id="21" name="Chart 20">
          <a:extLst>
            <a:ext uri="{FF2B5EF4-FFF2-40B4-BE49-F238E27FC236}">
              <a16:creationId xmlns:a16="http://schemas.microsoft.com/office/drawing/2014/main" id="{3C6EAD4D-71CD-46AA-A97E-C26C118F17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75</xdr:row>
      <xdr:rowOff>0</xdr:rowOff>
    </xdr:from>
    <xdr:to>
      <xdr:col>21</xdr:col>
      <xdr:colOff>572329</xdr:colOff>
      <xdr:row>89</xdr:row>
      <xdr:rowOff>7869</xdr:rowOff>
    </xdr:to>
    <xdr:graphicFrame macro="">
      <xdr:nvGraphicFramePr>
        <xdr:cNvPr id="22" name="Chart 21">
          <a:extLst>
            <a:ext uri="{FF2B5EF4-FFF2-40B4-BE49-F238E27FC236}">
              <a16:creationId xmlns:a16="http://schemas.microsoft.com/office/drawing/2014/main" id="{971D3622-23C3-4E87-9DD3-3DE0B4D5F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17</xdr:col>
      <xdr:colOff>0</xdr:colOff>
      <xdr:row>90</xdr:row>
      <xdr:rowOff>0</xdr:rowOff>
    </xdr:from>
    <xdr:to>
      <xdr:col>21</xdr:col>
      <xdr:colOff>572329</xdr:colOff>
      <xdr:row>104</xdr:row>
      <xdr:rowOff>7869</xdr:rowOff>
    </xdr:to>
    <xdr:graphicFrame macro="">
      <xdr:nvGraphicFramePr>
        <xdr:cNvPr id="23" name="Chart 22">
          <a:extLst>
            <a:ext uri="{FF2B5EF4-FFF2-40B4-BE49-F238E27FC236}">
              <a16:creationId xmlns:a16="http://schemas.microsoft.com/office/drawing/2014/main" id="{DFD7F0F7-04CA-4AE7-A9A6-1525E6D4F6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17</xdr:col>
      <xdr:colOff>0</xdr:colOff>
      <xdr:row>105</xdr:row>
      <xdr:rowOff>0</xdr:rowOff>
    </xdr:from>
    <xdr:to>
      <xdr:col>21</xdr:col>
      <xdr:colOff>572329</xdr:colOff>
      <xdr:row>119</xdr:row>
      <xdr:rowOff>7869</xdr:rowOff>
    </xdr:to>
    <xdr:graphicFrame macro="">
      <xdr:nvGraphicFramePr>
        <xdr:cNvPr id="24" name="Chart 23">
          <a:extLst>
            <a:ext uri="{FF2B5EF4-FFF2-40B4-BE49-F238E27FC236}">
              <a16:creationId xmlns:a16="http://schemas.microsoft.com/office/drawing/2014/main" id="{D53CC030-911D-43A5-979B-2EC1CAA3AA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1</xdr:col>
      <xdr:colOff>31130</xdr:colOff>
      <xdr:row>3</xdr:row>
      <xdr:rowOff>209550</xdr:rowOff>
    </xdr:to>
    <xdr:pic>
      <xdr:nvPicPr>
        <xdr:cNvPr id="4" name="Graphic 3" descr="List with solid fill">
          <a:extLst>
            <a:ext uri="{FF2B5EF4-FFF2-40B4-BE49-F238E27FC236}">
              <a16:creationId xmlns:a16="http://schemas.microsoft.com/office/drawing/2014/main" id="{7A60F83B-1415-EE28-B472-FFB9333F924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33350"/>
          <a:ext cx="735980" cy="733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E912F-770A-4C2B-878E-990C1FFF3E45}">
  <dimension ref="A1:AS89"/>
  <sheetViews>
    <sheetView topLeftCell="A31" workbookViewId="0">
      <selection activeCell="A11" sqref="A11:K11"/>
    </sheetView>
  </sheetViews>
  <sheetFormatPr baseColWidth="10" defaultColWidth="8.83203125" defaultRowHeight="15" x14ac:dyDescent="0.2"/>
  <cols>
    <col min="1" max="1" width="16.5" customWidth="1"/>
    <col min="2" max="2" width="20.1640625" customWidth="1"/>
    <col min="11" max="11" width="14" customWidth="1"/>
  </cols>
  <sheetData>
    <row r="1" spans="1:45" x14ac:dyDescent="0.2">
      <c r="A1" s="295"/>
      <c r="B1" s="77"/>
      <c r="C1" s="64"/>
      <c r="D1" s="65"/>
      <c r="E1" s="19"/>
      <c r="F1" s="19"/>
      <c r="G1" s="19"/>
      <c r="H1" s="19"/>
      <c r="I1" s="19"/>
      <c r="J1" s="19"/>
      <c r="K1" s="19"/>
      <c r="L1" s="19"/>
      <c r="M1" s="19"/>
      <c r="N1" s="19"/>
      <c r="O1" s="19"/>
      <c r="P1" s="19"/>
      <c r="Q1" s="19"/>
      <c r="R1" s="19"/>
      <c r="S1" s="19"/>
      <c r="T1" s="19"/>
      <c r="U1" s="19"/>
      <c r="V1" s="19"/>
      <c r="W1" s="19"/>
      <c r="X1" s="19"/>
      <c r="Y1" s="19"/>
      <c r="Z1" s="19"/>
      <c r="AA1" s="20"/>
      <c r="AB1" s="5"/>
      <c r="AC1" s="5"/>
      <c r="AD1" s="5"/>
      <c r="AE1" s="5"/>
      <c r="AF1" s="5"/>
      <c r="AG1" s="5"/>
      <c r="AH1" s="5"/>
      <c r="AI1" s="5"/>
      <c r="AJ1" s="5"/>
      <c r="AK1" s="5"/>
      <c r="AL1" s="5"/>
      <c r="AM1" s="5"/>
      <c r="AN1" s="5"/>
      <c r="AO1" s="5"/>
      <c r="AP1" s="5"/>
      <c r="AQ1" s="5"/>
      <c r="AR1" s="5"/>
      <c r="AS1" s="5"/>
    </row>
    <row r="2" spans="1:45" ht="24" x14ac:dyDescent="0.3">
      <c r="A2" s="296"/>
      <c r="B2" s="123" t="s">
        <v>0</v>
      </c>
      <c r="C2" s="22"/>
      <c r="D2" s="85"/>
      <c r="E2" s="22"/>
      <c r="F2" s="22"/>
      <c r="G2" s="22"/>
      <c r="H2" s="22"/>
      <c r="I2" s="22"/>
      <c r="J2" s="22"/>
      <c r="K2" s="22"/>
      <c r="L2" s="22"/>
      <c r="M2" s="22"/>
      <c r="N2" s="22"/>
      <c r="O2" s="22"/>
      <c r="P2" s="22"/>
      <c r="Q2" s="22"/>
      <c r="R2" s="22"/>
      <c r="S2" s="22"/>
      <c r="T2" s="22"/>
      <c r="U2" s="22"/>
      <c r="V2" s="22"/>
      <c r="W2" s="22"/>
      <c r="X2" s="22"/>
      <c r="Y2" s="22"/>
      <c r="Z2" s="22"/>
      <c r="AA2" s="23"/>
      <c r="AB2" s="5"/>
      <c r="AC2" s="5"/>
      <c r="AD2" s="5"/>
      <c r="AE2" s="5"/>
      <c r="AF2" s="5"/>
      <c r="AG2" s="5"/>
      <c r="AH2" s="5"/>
      <c r="AI2" s="5"/>
      <c r="AJ2" s="5"/>
      <c r="AK2" s="5"/>
      <c r="AL2" s="5"/>
      <c r="AM2" s="5"/>
      <c r="AN2" s="5"/>
      <c r="AO2" s="5"/>
      <c r="AP2" s="5"/>
      <c r="AQ2" s="5"/>
      <c r="AR2" s="5"/>
      <c r="AS2" s="5"/>
    </row>
    <row r="3" spans="1:45" x14ac:dyDescent="0.2">
      <c r="A3" s="297"/>
      <c r="B3" s="73"/>
      <c r="C3" s="61"/>
      <c r="D3" s="67"/>
      <c r="E3" s="24"/>
      <c r="F3" s="24"/>
      <c r="G3" s="24"/>
      <c r="H3" s="24"/>
      <c r="I3" s="24"/>
      <c r="J3" s="24"/>
      <c r="K3" s="24"/>
      <c r="L3" s="24"/>
      <c r="M3" s="24"/>
      <c r="N3" s="24"/>
      <c r="O3" s="24"/>
      <c r="P3" s="24"/>
      <c r="Q3" s="24"/>
      <c r="R3" s="24"/>
      <c r="S3" s="24"/>
      <c r="T3" s="24"/>
      <c r="U3" s="24"/>
      <c r="V3" s="24"/>
      <c r="W3" s="22"/>
      <c r="X3" s="22"/>
      <c r="Y3" s="22"/>
      <c r="Z3" s="22"/>
      <c r="AA3" s="23"/>
      <c r="AB3" s="5"/>
      <c r="AC3" s="5"/>
      <c r="AD3" s="5"/>
      <c r="AE3" s="5"/>
      <c r="AF3" s="5"/>
      <c r="AG3" s="5"/>
      <c r="AH3" s="5"/>
      <c r="AI3" s="5"/>
      <c r="AJ3" s="5"/>
      <c r="AK3" s="5"/>
      <c r="AL3" s="5"/>
      <c r="AM3" s="5"/>
      <c r="AN3" s="5"/>
      <c r="AO3" s="5"/>
      <c r="AP3" s="5"/>
      <c r="AQ3" s="5"/>
      <c r="AR3" s="5"/>
      <c r="AS3" s="5"/>
    </row>
    <row r="4" spans="1:45" ht="22" x14ac:dyDescent="0.3">
      <c r="A4" s="70"/>
      <c r="B4" s="177" t="s">
        <v>540</v>
      </c>
      <c r="C4" s="22"/>
      <c r="D4" s="86"/>
      <c r="E4" s="53"/>
      <c r="F4" s="53"/>
      <c r="G4" s="53"/>
      <c r="H4" s="53"/>
      <c r="I4" s="53"/>
      <c r="J4" s="53"/>
      <c r="K4" s="53"/>
      <c r="L4" s="53"/>
      <c r="M4" s="53"/>
      <c r="N4" s="53"/>
      <c r="O4" s="53"/>
      <c r="P4" s="53"/>
      <c r="Q4" s="53"/>
      <c r="R4" s="53"/>
      <c r="S4" s="53"/>
      <c r="T4" s="53"/>
      <c r="U4" s="53"/>
      <c r="V4" s="53"/>
      <c r="W4" s="22"/>
      <c r="X4" s="22"/>
      <c r="Y4" s="22"/>
      <c r="Z4" s="22"/>
      <c r="AA4" s="23"/>
      <c r="AB4" s="5"/>
      <c r="AC4" s="5"/>
      <c r="AD4" s="5"/>
      <c r="AE4" s="5"/>
      <c r="AF4" s="5"/>
      <c r="AG4" s="5"/>
      <c r="AH4" s="5"/>
      <c r="AI4" s="5"/>
      <c r="AJ4" s="5"/>
      <c r="AK4" s="5"/>
      <c r="AL4" s="5"/>
      <c r="AM4" s="5"/>
      <c r="AN4" s="5"/>
      <c r="AO4" s="5"/>
      <c r="AP4" s="5"/>
      <c r="AQ4" s="5"/>
      <c r="AR4" s="5"/>
      <c r="AS4" s="5"/>
    </row>
    <row r="5" spans="1:45" x14ac:dyDescent="0.2">
      <c r="A5" s="125"/>
      <c r="B5" s="126"/>
      <c r="C5" s="126"/>
      <c r="D5" s="126"/>
      <c r="E5" s="56"/>
      <c r="F5" s="56"/>
      <c r="G5" s="56"/>
      <c r="H5" s="56"/>
      <c r="I5" s="99"/>
      <c r="J5" s="56"/>
      <c r="K5" s="56"/>
      <c r="L5" s="56"/>
      <c r="M5" s="56"/>
      <c r="N5" s="56"/>
      <c r="O5" s="56"/>
      <c r="P5" s="56"/>
      <c r="Q5" s="56"/>
      <c r="R5" s="56"/>
      <c r="S5" s="56"/>
      <c r="T5" s="56"/>
      <c r="U5" s="56"/>
      <c r="V5" s="56"/>
      <c r="W5" s="56"/>
      <c r="X5" s="56"/>
      <c r="Y5" s="56"/>
      <c r="Z5" s="56"/>
      <c r="AA5" s="133"/>
      <c r="AB5" s="5"/>
      <c r="AC5" s="5"/>
      <c r="AD5" s="5"/>
      <c r="AE5" s="5"/>
      <c r="AF5" s="5"/>
      <c r="AG5" s="5"/>
      <c r="AH5" s="5"/>
      <c r="AI5" s="5"/>
      <c r="AJ5" s="5"/>
      <c r="AK5" s="5"/>
      <c r="AL5" s="5"/>
      <c r="AM5" s="5"/>
      <c r="AN5" s="5"/>
      <c r="AO5" s="5"/>
      <c r="AP5" s="5"/>
      <c r="AQ5" s="5"/>
      <c r="AR5" s="5"/>
      <c r="AS5" s="5"/>
    </row>
    <row r="6" spans="1:45" ht="16" thickBot="1" x14ac:dyDescent="0.25">
      <c r="A6" s="21"/>
      <c r="B6" s="22"/>
      <c r="C6" s="22"/>
      <c r="D6" s="22"/>
      <c r="E6" s="22"/>
      <c r="F6" s="22"/>
      <c r="G6" s="22"/>
      <c r="H6" s="22"/>
      <c r="I6" s="28"/>
      <c r="J6" s="22"/>
      <c r="K6" s="22"/>
      <c r="L6" s="22"/>
      <c r="M6" s="22"/>
      <c r="N6" s="22"/>
      <c r="O6" s="22"/>
      <c r="P6" s="22"/>
      <c r="Q6" s="22"/>
      <c r="R6" s="22"/>
      <c r="S6" s="22"/>
      <c r="T6" s="22"/>
      <c r="U6" s="22"/>
      <c r="V6" s="22"/>
      <c r="W6" s="22"/>
      <c r="X6" s="22"/>
      <c r="Y6" s="22"/>
      <c r="Z6" s="22"/>
      <c r="AA6" s="23"/>
      <c r="AB6" s="5"/>
      <c r="AC6" s="5"/>
      <c r="AD6" s="5"/>
      <c r="AE6" s="5"/>
      <c r="AF6" s="5"/>
      <c r="AG6" s="5"/>
      <c r="AH6" s="5"/>
      <c r="AI6" s="5"/>
      <c r="AJ6" s="5"/>
      <c r="AK6" s="5"/>
      <c r="AL6" s="5"/>
      <c r="AM6" s="5"/>
      <c r="AN6" s="5"/>
      <c r="AO6" s="5"/>
      <c r="AP6" s="5"/>
      <c r="AQ6" s="5"/>
      <c r="AR6" s="5"/>
      <c r="AS6" s="5"/>
    </row>
    <row r="7" spans="1:45" ht="25" thickBot="1" x14ac:dyDescent="0.35">
      <c r="A7" s="151" t="s">
        <v>1</v>
      </c>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3"/>
      <c r="AB7" s="5"/>
      <c r="AC7" s="5"/>
      <c r="AD7" s="5"/>
      <c r="AE7" s="5"/>
      <c r="AF7" s="5"/>
      <c r="AG7" s="5"/>
      <c r="AH7" s="5"/>
      <c r="AI7" s="5"/>
      <c r="AJ7" s="5"/>
      <c r="AK7" s="5"/>
      <c r="AL7" s="5"/>
      <c r="AM7" s="5"/>
      <c r="AN7" s="5"/>
      <c r="AO7" s="5"/>
      <c r="AP7" s="5"/>
      <c r="AQ7" s="5"/>
      <c r="AR7" s="5"/>
      <c r="AS7" s="5"/>
    </row>
    <row r="8" spans="1:45" ht="19" x14ac:dyDescent="0.25">
      <c r="A8" s="154" t="s">
        <v>2</v>
      </c>
      <c r="B8" s="5"/>
      <c r="C8" s="5"/>
      <c r="D8" s="5"/>
      <c r="E8" s="5"/>
      <c r="F8" s="5"/>
      <c r="G8" s="5"/>
      <c r="H8" s="5"/>
      <c r="I8" s="5"/>
      <c r="J8" s="5"/>
      <c r="K8" s="5"/>
      <c r="L8" s="5"/>
      <c r="M8" s="5"/>
      <c r="N8" s="5"/>
      <c r="O8" s="5"/>
      <c r="P8" s="5"/>
      <c r="Q8" s="5"/>
      <c r="R8" s="5"/>
      <c r="S8" s="5"/>
      <c r="T8" s="5"/>
      <c r="U8" s="5"/>
      <c r="V8" s="5"/>
      <c r="W8" s="5"/>
      <c r="X8" s="5"/>
      <c r="Y8" s="5"/>
      <c r="Z8" s="5"/>
      <c r="AA8" s="128"/>
      <c r="AB8" s="5"/>
      <c r="AC8" s="5"/>
      <c r="AD8" s="5"/>
      <c r="AE8" s="5"/>
      <c r="AF8" s="5"/>
      <c r="AG8" s="5"/>
      <c r="AH8" s="5"/>
      <c r="AI8" s="5"/>
      <c r="AJ8" s="5"/>
      <c r="AK8" s="5"/>
      <c r="AL8" s="5"/>
      <c r="AM8" s="5"/>
      <c r="AN8" s="5"/>
      <c r="AO8" s="5"/>
      <c r="AP8" s="5"/>
      <c r="AQ8" s="5"/>
      <c r="AR8" s="5"/>
      <c r="AS8" s="5"/>
    </row>
    <row r="9" spans="1:45" x14ac:dyDescent="0.2">
      <c r="A9" s="29" t="s">
        <v>539</v>
      </c>
      <c r="B9" s="5"/>
      <c r="C9" s="5"/>
      <c r="D9" s="5"/>
      <c r="E9" s="5"/>
      <c r="F9" s="5"/>
      <c r="G9" s="5"/>
      <c r="H9" s="5"/>
      <c r="I9" s="5"/>
      <c r="J9" s="5"/>
      <c r="K9" s="5"/>
      <c r="L9" s="5"/>
      <c r="M9" s="5"/>
      <c r="N9" s="5"/>
      <c r="O9" s="5"/>
      <c r="P9" s="5"/>
      <c r="Q9" s="5"/>
      <c r="R9" s="5"/>
      <c r="S9" s="5"/>
      <c r="T9" s="5"/>
      <c r="U9" s="5"/>
      <c r="V9" s="5"/>
      <c r="W9" s="5"/>
      <c r="X9" s="5"/>
      <c r="Y9" s="5"/>
      <c r="Z9" s="5"/>
      <c r="AA9" s="128"/>
      <c r="AB9" s="5"/>
      <c r="AC9" s="5"/>
      <c r="AD9" s="5"/>
      <c r="AE9" s="5"/>
      <c r="AF9" s="5"/>
      <c r="AG9" s="5"/>
      <c r="AH9" s="5"/>
      <c r="AI9" s="5"/>
      <c r="AJ9" s="5"/>
      <c r="AK9" s="5"/>
      <c r="AL9" s="5"/>
      <c r="AM9" s="5"/>
      <c r="AN9" s="5"/>
      <c r="AO9" s="5"/>
      <c r="AP9" s="5"/>
      <c r="AQ9" s="5"/>
      <c r="AR9" s="5"/>
      <c r="AS9" s="5"/>
    </row>
    <row r="10" spans="1:45" ht="32.25" customHeight="1" x14ac:dyDescent="0.2">
      <c r="A10" s="301" t="s">
        <v>544</v>
      </c>
      <c r="B10" s="302"/>
      <c r="C10" s="302"/>
      <c r="D10" s="302"/>
      <c r="E10" s="302"/>
      <c r="F10" s="302"/>
      <c r="G10" s="302"/>
      <c r="H10" s="302"/>
      <c r="I10" s="302"/>
      <c r="J10" s="302"/>
      <c r="K10" s="302"/>
      <c r="L10" s="5"/>
      <c r="M10" s="5"/>
      <c r="N10" s="5"/>
      <c r="O10" s="5"/>
      <c r="P10" s="5"/>
      <c r="Q10" s="5"/>
      <c r="R10" s="5"/>
      <c r="S10" s="5"/>
      <c r="T10" s="5"/>
      <c r="U10" s="5"/>
      <c r="V10" s="5"/>
      <c r="W10" s="5"/>
      <c r="X10" s="5"/>
      <c r="Y10" s="5"/>
      <c r="Z10" s="5"/>
      <c r="AA10" s="128"/>
      <c r="AB10" s="5"/>
      <c r="AC10" s="5"/>
      <c r="AD10" s="5"/>
      <c r="AE10" s="5"/>
      <c r="AF10" s="5"/>
      <c r="AG10" s="5"/>
      <c r="AH10" s="5"/>
      <c r="AI10" s="5"/>
      <c r="AJ10" s="5"/>
      <c r="AK10" s="5"/>
      <c r="AL10" s="5"/>
      <c r="AM10" s="5"/>
      <c r="AN10" s="5"/>
      <c r="AO10" s="5"/>
      <c r="AP10" s="5"/>
      <c r="AQ10" s="5"/>
      <c r="AR10" s="5"/>
      <c r="AS10" s="5"/>
    </row>
    <row r="11" spans="1:45" ht="48" customHeight="1" x14ac:dyDescent="0.2">
      <c r="A11" s="301" t="s">
        <v>3</v>
      </c>
      <c r="B11" s="302"/>
      <c r="C11" s="302"/>
      <c r="D11" s="302"/>
      <c r="E11" s="302"/>
      <c r="F11" s="302"/>
      <c r="G11" s="302"/>
      <c r="H11" s="302"/>
      <c r="I11" s="302"/>
      <c r="J11" s="302"/>
      <c r="K11" s="302"/>
      <c r="L11" s="5"/>
      <c r="M11" s="5"/>
      <c r="N11" s="5"/>
      <c r="O11" s="5"/>
      <c r="P11" s="5"/>
      <c r="Q11" s="5"/>
      <c r="R11" s="5"/>
      <c r="S11" s="5"/>
      <c r="T11" s="5"/>
      <c r="U11" s="5"/>
      <c r="V11" s="5"/>
      <c r="W11" s="5"/>
      <c r="X11" s="5"/>
      <c r="Y11" s="5"/>
      <c r="Z11" s="5"/>
      <c r="AA11" s="128"/>
      <c r="AB11" s="5"/>
      <c r="AC11" s="5"/>
      <c r="AD11" s="5"/>
      <c r="AE11" s="5"/>
      <c r="AF11" s="5"/>
      <c r="AG11" s="5"/>
      <c r="AH11" s="5"/>
      <c r="AI11" s="5"/>
      <c r="AJ11" s="5"/>
      <c r="AK11" s="5"/>
      <c r="AL11" s="5"/>
      <c r="AM11" s="5"/>
      <c r="AN11" s="5"/>
      <c r="AO11" s="5"/>
      <c r="AP11" s="5"/>
      <c r="AQ11" s="5"/>
      <c r="AR11" s="5"/>
      <c r="AS11" s="5"/>
    </row>
    <row r="12" spans="1:45" x14ac:dyDescent="0.2">
      <c r="A12" s="301" t="s">
        <v>4</v>
      </c>
      <c r="B12" s="302"/>
      <c r="C12" s="302"/>
      <c r="D12" s="302"/>
      <c r="E12" s="302"/>
      <c r="F12" s="302"/>
      <c r="G12" s="302"/>
      <c r="H12" s="302"/>
      <c r="I12" s="302"/>
      <c r="J12" s="302"/>
      <c r="K12" s="302"/>
      <c r="L12" s="5"/>
      <c r="M12" s="5"/>
      <c r="N12" s="5"/>
      <c r="O12" s="5"/>
      <c r="P12" s="5"/>
      <c r="Q12" s="5"/>
      <c r="R12" s="5"/>
      <c r="S12" s="5"/>
      <c r="T12" s="5"/>
      <c r="U12" s="5"/>
      <c r="V12" s="5"/>
      <c r="W12" s="5"/>
      <c r="X12" s="5"/>
      <c r="Y12" s="5"/>
      <c r="Z12" s="5"/>
      <c r="AA12" s="128"/>
      <c r="AB12" s="5"/>
      <c r="AC12" s="5"/>
      <c r="AD12" s="5"/>
      <c r="AE12" s="5"/>
      <c r="AF12" s="5"/>
      <c r="AG12" s="5"/>
      <c r="AH12" s="5"/>
      <c r="AI12" s="5"/>
      <c r="AJ12" s="5"/>
      <c r="AK12" s="5"/>
      <c r="AL12" s="5"/>
      <c r="AM12" s="5"/>
      <c r="AN12" s="5"/>
      <c r="AO12" s="5"/>
      <c r="AP12" s="5"/>
      <c r="AQ12" s="5"/>
      <c r="AR12" s="5"/>
      <c r="AS12" s="5"/>
    </row>
    <row r="13" spans="1:45" x14ac:dyDescent="0.2">
      <c r="A13" s="301" t="s">
        <v>524</v>
      </c>
      <c r="B13" s="302"/>
      <c r="C13" s="302"/>
      <c r="D13" s="302"/>
      <c r="E13" s="302"/>
      <c r="F13" s="302"/>
      <c r="G13" s="302"/>
      <c r="H13" s="302"/>
      <c r="I13" s="302"/>
      <c r="J13" s="302"/>
      <c r="K13" s="302"/>
      <c r="L13" s="5"/>
      <c r="M13" s="5"/>
      <c r="N13" s="5"/>
      <c r="O13" s="5"/>
      <c r="P13" s="5"/>
      <c r="Q13" s="5"/>
      <c r="R13" s="5"/>
      <c r="S13" s="5"/>
      <c r="T13" s="5"/>
      <c r="U13" s="5"/>
      <c r="V13" s="5"/>
      <c r="W13" s="5"/>
      <c r="X13" s="5"/>
      <c r="Y13" s="5"/>
      <c r="Z13" s="5"/>
      <c r="AA13" s="128"/>
      <c r="AB13" s="5"/>
      <c r="AC13" s="5"/>
      <c r="AD13" s="5"/>
      <c r="AE13" s="5"/>
      <c r="AF13" s="5"/>
      <c r="AG13" s="5"/>
      <c r="AH13" s="5"/>
      <c r="AI13" s="5"/>
      <c r="AJ13" s="5"/>
      <c r="AK13" s="5"/>
      <c r="AL13" s="5"/>
      <c r="AM13" s="5"/>
      <c r="AN13" s="5"/>
      <c r="AO13" s="5"/>
      <c r="AP13" s="5"/>
      <c r="AQ13" s="5"/>
      <c r="AR13" s="5"/>
      <c r="AS13" s="5"/>
    </row>
    <row r="14" spans="1:45" x14ac:dyDescent="0.2">
      <c r="A14" s="301" t="s">
        <v>533</v>
      </c>
      <c r="B14" s="302"/>
      <c r="C14" s="302"/>
      <c r="D14" s="302"/>
      <c r="E14" s="302"/>
      <c r="F14" s="302"/>
      <c r="G14" s="302"/>
      <c r="H14" s="302"/>
      <c r="I14" s="302"/>
      <c r="J14" s="302"/>
      <c r="K14" s="302"/>
      <c r="L14" s="5"/>
      <c r="M14" s="5"/>
      <c r="N14" s="5"/>
      <c r="O14" s="5"/>
      <c r="P14" s="5"/>
      <c r="Q14" s="5"/>
      <c r="R14" s="5"/>
      <c r="S14" s="5"/>
      <c r="T14" s="5"/>
      <c r="U14" s="5"/>
      <c r="V14" s="5"/>
      <c r="W14" s="5"/>
      <c r="X14" s="5"/>
      <c r="Y14" s="5"/>
      <c r="Z14" s="5"/>
      <c r="AA14" s="128"/>
      <c r="AB14" s="5"/>
      <c r="AC14" s="5"/>
      <c r="AD14" s="5"/>
      <c r="AE14" s="5"/>
      <c r="AF14" s="5"/>
      <c r="AG14" s="5"/>
      <c r="AH14" s="5"/>
      <c r="AI14" s="5"/>
      <c r="AJ14" s="5"/>
      <c r="AK14" s="5"/>
      <c r="AL14" s="5"/>
      <c r="AM14" s="5"/>
      <c r="AN14" s="5"/>
      <c r="AO14" s="5"/>
      <c r="AP14" s="5"/>
      <c r="AQ14" s="5"/>
      <c r="AR14" s="5"/>
      <c r="AS14" s="5"/>
    </row>
    <row r="15" spans="1:45" x14ac:dyDescent="0.2">
      <c r="A15" s="29"/>
      <c r="B15" s="5"/>
      <c r="C15" s="5"/>
      <c r="D15" s="5"/>
      <c r="E15" s="5"/>
      <c r="F15" s="5"/>
      <c r="G15" s="5"/>
      <c r="H15" s="5"/>
      <c r="I15" s="5"/>
      <c r="J15" s="5"/>
      <c r="K15" s="5"/>
      <c r="L15" s="5"/>
      <c r="M15" s="5"/>
      <c r="N15" s="5"/>
      <c r="O15" s="5"/>
      <c r="P15" s="5"/>
      <c r="Q15" s="5"/>
      <c r="R15" s="5"/>
      <c r="S15" s="5"/>
      <c r="T15" s="5"/>
      <c r="U15" s="5"/>
      <c r="V15" s="5"/>
      <c r="W15" s="5"/>
      <c r="X15" s="5"/>
      <c r="Y15" s="5"/>
      <c r="Z15" s="5"/>
      <c r="AA15" s="128"/>
      <c r="AB15" s="5"/>
      <c r="AC15" s="5"/>
      <c r="AD15" s="5"/>
      <c r="AE15" s="5"/>
      <c r="AF15" s="5"/>
      <c r="AG15" s="5"/>
      <c r="AH15" s="5"/>
      <c r="AI15" s="5"/>
      <c r="AJ15" s="5"/>
      <c r="AK15" s="5"/>
      <c r="AL15" s="5"/>
      <c r="AM15" s="5"/>
      <c r="AN15" s="5"/>
      <c r="AO15" s="5"/>
      <c r="AP15" s="5"/>
      <c r="AQ15" s="5"/>
      <c r="AR15" s="5"/>
      <c r="AS15" s="5"/>
    </row>
    <row r="16" spans="1:45" ht="19" x14ac:dyDescent="0.25">
      <c r="A16" s="154" t="s">
        <v>5</v>
      </c>
      <c r="B16" s="5"/>
      <c r="C16" s="5"/>
      <c r="D16" s="5"/>
      <c r="E16" s="5"/>
      <c r="F16" s="5"/>
      <c r="G16" s="5"/>
      <c r="H16" s="5"/>
      <c r="I16" s="5"/>
      <c r="J16" s="5"/>
      <c r="K16" s="5"/>
      <c r="L16" s="5"/>
      <c r="M16" s="5"/>
      <c r="N16" s="5"/>
      <c r="O16" s="5"/>
      <c r="P16" s="5"/>
      <c r="Q16" s="5"/>
      <c r="R16" s="5"/>
      <c r="S16" s="5"/>
      <c r="T16" s="5"/>
      <c r="U16" s="5"/>
      <c r="V16" s="5"/>
      <c r="W16" s="5"/>
      <c r="X16" s="5"/>
      <c r="Y16" s="5"/>
      <c r="Z16" s="5"/>
      <c r="AA16" s="128"/>
      <c r="AB16" s="5"/>
      <c r="AC16" s="5"/>
      <c r="AD16" s="5"/>
      <c r="AE16" s="5"/>
      <c r="AF16" s="5"/>
      <c r="AG16" s="5"/>
      <c r="AH16" s="5"/>
      <c r="AI16" s="5"/>
      <c r="AJ16" s="5"/>
      <c r="AK16" s="5"/>
      <c r="AL16" s="5"/>
      <c r="AM16" s="5"/>
      <c r="AN16" s="5"/>
      <c r="AO16" s="5"/>
      <c r="AP16" s="5"/>
      <c r="AQ16" s="5"/>
      <c r="AR16" s="5"/>
      <c r="AS16" s="5"/>
    </row>
    <row r="17" spans="1:45" x14ac:dyDescent="0.2">
      <c r="A17" s="29" t="s">
        <v>541</v>
      </c>
      <c r="B17" s="5"/>
      <c r="C17" s="5"/>
      <c r="D17" s="5"/>
      <c r="E17" s="5"/>
      <c r="F17" s="5"/>
      <c r="G17" s="5"/>
      <c r="H17" s="5"/>
      <c r="I17" s="5"/>
      <c r="J17" s="5"/>
      <c r="K17" s="5"/>
      <c r="L17" s="5"/>
      <c r="M17" s="5"/>
      <c r="N17" s="5"/>
      <c r="O17" s="5"/>
      <c r="P17" s="5"/>
      <c r="Q17" s="5"/>
      <c r="R17" s="5"/>
      <c r="S17" s="5"/>
      <c r="T17" s="5"/>
      <c r="U17" s="5"/>
      <c r="V17" s="5"/>
      <c r="W17" s="5"/>
      <c r="X17" s="5"/>
      <c r="Y17" s="5"/>
      <c r="Z17" s="5"/>
      <c r="AA17" s="128"/>
      <c r="AB17" s="5"/>
      <c r="AC17" s="5"/>
      <c r="AD17" s="5"/>
      <c r="AE17" s="5"/>
      <c r="AF17" s="5"/>
      <c r="AG17" s="5"/>
      <c r="AH17" s="5"/>
      <c r="AI17" s="5"/>
      <c r="AJ17" s="5"/>
      <c r="AK17" s="5"/>
      <c r="AL17" s="5"/>
      <c r="AM17" s="5"/>
      <c r="AN17" s="5"/>
      <c r="AO17" s="5"/>
      <c r="AP17" s="5"/>
      <c r="AQ17" s="5"/>
      <c r="AR17" s="5"/>
      <c r="AS17" s="5"/>
    </row>
    <row r="18" spans="1:45" x14ac:dyDescent="0.2">
      <c r="A18" s="5"/>
      <c r="B18" s="5"/>
      <c r="C18" s="5"/>
      <c r="D18" s="5"/>
      <c r="E18" s="5"/>
      <c r="F18" s="5"/>
      <c r="G18" s="5"/>
      <c r="H18" s="5"/>
      <c r="I18" s="5"/>
      <c r="J18" s="5"/>
      <c r="K18" s="5"/>
      <c r="L18" s="5"/>
      <c r="M18" s="5"/>
      <c r="N18" s="5"/>
      <c r="O18" s="5"/>
      <c r="P18" s="5"/>
      <c r="Q18" s="5"/>
      <c r="R18" s="5"/>
      <c r="S18" s="5"/>
      <c r="T18" s="5"/>
      <c r="U18" s="5"/>
      <c r="V18" s="5"/>
      <c r="W18" s="5"/>
      <c r="X18" s="5"/>
      <c r="Y18" s="5"/>
      <c r="Z18" s="5"/>
      <c r="AA18" s="128"/>
      <c r="AB18" s="5"/>
      <c r="AC18" s="5"/>
      <c r="AD18" s="5"/>
      <c r="AE18" s="5"/>
      <c r="AF18" s="5"/>
      <c r="AG18" s="5"/>
      <c r="AH18" s="5"/>
      <c r="AI18" s="5"/>
      <c r="AJ18" s="5"/>
      <c r="AK18" s="5"/>
      <c r="AL18" s="5"/>
      <c r="AM18" s="5"/>
      <c r="AN18" s="5"/>
      <c r="AO18" s="5"/>
      <c r="AP18" s="5"/>
      <c r="AQ18" s="5"/>
      <c r="AR18" s="5"/>
      <c r="AS18" s="5"/>
    </row>
    <row r="19" spans="1:45" ht="74.25" customHeight="1" x14ac:dyDescent="0.2">
      <c r="A19" s="6" t="s">
        <v>6</v>
      </c>
      <c r="B19" s="298" t="s">
        <v>543</v>
      </c>
      <c r="C19" s="298"/>
      <c r="D19" s="298"/>
      <c r="E19" s="298"/>
      <c r="F19" s="298"/>
      <c r="G19" s="298"/>
      <c r="H19" s="298"/>
      <c r="I19" s="298"/>
      <c r="J19" s="298"/>
      <c r="K19" s="298"/>
      <c r="L19" s="5"/>
      <c r="M19" s="5"/>
      <c r="N19" s="5"/>
      <c r="O19" s="5"/>
      <c r="P19" s="5"/>
      <c r="Q19" s="5"/>
      <c r="R19" s="5"/>
      <c r="S19" s="5"/>
      <c r="T19" s="5"/>
      <c r="U19" s="5"/>
      <c r="V19" s="5"/>
      <c r="W19" s="5"/>
      <c r="X19" s="5"/>
      <c r="Y19" s="5"/>
      <c r="Z19" s="5"/>
      <c r="AA19" s="128"/>
      <c r="AB19" s="5"/>
      <c r="AC19" s="5"/>
      <c r="AD19" s="5"/>
      <c r="AE19" s="5"/>
      <c r="AF19" s="5"/>
      <c r="AG19" s="5"/>
      <c r="AH19" s="5"/>
      <c r="AI19" s="5"/>
      <c r="AJ19" s="5"/>
      <c r="AK19" s="5"/>
      <c r="AL19" s="5"/>
      <c r="AM19" s="5"/>
      <c r="AN19" s="5"/>
      <c r="AO19" s="5"/>
      <c r="AP19" s="5"/>
      <c r="AQ19" s="5"/>
      <c r="AR19" s="5"/>
      <c r="AS19" s="5"/>
    </row>
    <row r="20" spans="1:45" ht="46" customHeight="1" x14ac:dyDescent="0.2">
      <c r="A20" s="6" t="s">
        <v>7</v>
      </c>
      <c r="B20" s="299" t="s">
        <v>8</v>
      </c>
      <c r="C20" s="299"/>
      <c r="D20" s="299"/>
      <c r="E20" s="299"/>
      <c r="F20" s="299"/>
      <c r="G20" s="299"/>
      <c r="H20" s="299"/>
      <c r="I20" s="299"/>
      <c r="J20" s="299"/>
      <c r="K20" s="299"/>
      <c r="L20" s="5"/>
      <c r="M20" s="5"/>
      <c r="N20" s="5"/>
      <c r="O20" s="5"/>
      <c r="P20" s="5"/>
      <c r="Q20" s="5"/>
      <c r="R20" s="5"/>
      <c r="S20" s="5"/>
      <c r="T20" s="5"/>
      <c r="U20" s="5"/>
      <c r="V20" s="5"/>
      <c r="W20" s="5"/>
      <c r="X20" s="5"/>
      <c r="Y20" s="5"/>
      <c r="Z20" s="5"/>
      <c r="AA20" s="128"/>
      <c r="AB20" s="5"/>
      <c r="AC20" s="5"/>
      <c r="AD20" s="5"/>
      <c r="AE20" s="5"/>
      <c r="AF20" s="5"/>
      <c r="AG20" s="5"/>
      <c r="AH20" s="5"/>
      <c r="AI20" s="5"/>
      <c r="AJ20" s="5"/>
      <c r="AK20" s="5"/>
      <c r="AL20" s="5"/>
      <c r="AM20" s="5"/>
      <c r="AN20" s="5"/>
      <c r="AO20" s="5"/>
      <c r="AP20" s="5"/>
      <c r="AQ20" s="5"/>
      <c r="AR20" s="5"/>
      <c r="AS20" s="5"/>
    </row>
    <row r="21" spans="1:45" ht="44.5" customHeight="1" x14ac:dyDescent="0.2">
      <c r="A21" s="6" t="s">
        <v>9</v>
      </c>
      <c r="B21" s="298" t="s">
        <v>10</v>
      </c>
      <c r="C21" s="298"/>
      <c r="D21" s="298"/>
      <c r="E21" s="298"/>
      <c r="F21" s="298"/>
      <c r="G21" s="298"/>
      <c r="H21" s="298"/>
      <c r="I21" s="298"/>
      <c r="J21" s="298"/>
      <c r="K21" s="298"/>
      <c r="L21" s="5"/>
      <c r="M21" s="5"/>
      <c r="N21" s="5"/>
      <c r="O21" s="5"/>
      <c r="P21" s="5"/>
      <c r="Q21" s="5"/>
      <c r="R21" s="5"/>
      <c r="S21" s="5"/>
      <c r="T21" s="5"/>
      <c r="U21" s="5"/>
      <c r="V21" s="5"/>
      <c r="W21" s="5"/>
      <c r="X21" s="5"/>
      <c r="Y21" s="5"/>
      <c r="Z21" s="5"/>
      <c r="AA21" s="128"/>
      <c r="AB21" s="5"/>
      <c r="AC21" s="5"/>
      <c r="AD21" s="5"/>
      <c r="AE21" s="5"/>
      <c r="AF21" s="5"/>
      <c r="AG21" s="5"/>
      <c r="AH21" s="5"/>
      <c r="AI21" s="5"/>
      <c r="AJ21" s="5"/>
      <c r="AK21" s="5"/>
      <c r="AL21" s="5"/>
      <c r="AM21" s="5"/>
      <c r="AN21" s="5"/>
      <c r="AO21" s="5"/>
      <c r="AP21" s="5"/>
      <c r="AQ21" s="5"/>
      <c r="AR21" s="5"/>
      <c r="AS21" s="5"/>
    </row>
    <row r="22" spans="1:45" ht="61" customHeight="1" x14ac:dyDescent="0.2">
      <c r="A22" s="6" t="s">
        <v>11</v>
      </c>
      <c r="B22" s="300" t="s">
        <v>12</v>
      </c>
      <c r="C22" s="299"/>
      <c r="D22" s="299"/>
      <c r="E22" s="299"/>
      <c r="F22" s="299"/>
      <c r="G22" s="299"/>
      <c r="H22" s="299"/>
      <c r="I22" s="299"/>
      <c r="J22" s="299"/>
      <c r="K22" s="299"/>
      <c r="L22" s="5"/>
      <c r="M22" s="5"/>
      <c r="N22" s="5"/>
      <c r="O22" s="5"/>
      <c r="P22" s="5"/>
      <c r="Q22" s="5"/>
      <c r="R22" s="5"/>
      <c r="S22" s="5"/>
      <c r="T22" s="5"/>
      <c r="U22" s="5"/>
      <c r="V22" s="5"/>
      <c r="W22" s="5"/>
      <c r="X22" s="5"/>
      <c r="Y22" s="5"/>
      <c r="Z22" s="5"/>
      <c r="AA22" s="128"/>
      <c r="AB22" s="5"/>
      <c r="AC22" s="5"/>
      <c r="AD22" s="5"/>
      <c r="AE22" s="5"/>
      <c r="AF22" s="5"/>
      <c r="AG22" s="5"/>
      <c r="AH22" s="5"/>
      <c r="AI22" s="5"/>
      <c r="AJ22" s="5"/>
      <c r="AK22" s="5"/>
      <c r="AL22" s="5"/>
      <c r="AM22" s="5"/>
      <c r="AN22" s="5"/>
      <c r="AO22" s="5"/>
      <c r="AP22" s="5"/>
      <c r="AQ22" s="5"/>
      <c r="AR22" s="5"/>
      <c r="AS22" s="5"/>
    </row>
    <row r="23" spans="1:45" ht="42.75" customHeight="1" x14ac:dyDescent="0.2">
      <c r="A23" s="6" t="s">
        <v>13</v>
      </c>
      <c r="B23" s="298" t="s">
        <v>14</v>
      </c>
      <c r="C23" s="298"/>
      <c r="D23" s="298"/>
      <c r="E23" s="298"/>
      <c r="F23" s="298"/>
      <c r="G23" s="298"/>
      <c r="H23" s="298"/>
      <c r="I23" s="298"/>
      <c r="J23" s="298"/>
      <c r="K23" s="298"/>
      <c r="L23" s="5"/>
      <c r="M23" s="5"/>
      <c r="N23" s="5"/>
      <c r="O23" s="5"/>
      <c r="P23" s="5"/>
      <c r="Q23" s="5"/>
      <c r="R23" s="5"/>
      <c r="S23" s="5"/>
      <c r="T23" s="5"/>
      <c r="U23" s="5"/>
      <c r="V23" s="5"/>
      <c r="W23" s="5"/>
      <c r="X23" s="5"/>
      <c r="Y23" s="5"/>
      <c r="Z23" s="5"/>
      <c r="AA23" s="128"/>
      <c r="AB23" s="5"/>
      <c r="AC23" s="5"/>
      <c r="AD23" s="5"/>
      <c r="AE23" s="5"/>
      <c r="AF23" s="5"/>
      <c r="AG23" s="5"/>
      <c r="AH23" s="5"/>
      <c r="AI23" s="5"/>
      <c r="AJ23" s="5"/>
      <c r="AK23" s="5"/>
      <c r="AL23" s="5"/>
      <c r="AM23" s="5"/>
      <c r="AN23" s="5"/>
      <c r="AO23" s="5"/>
      <c r="AP23" s="5"/>
      <c r="AQ23" s="5"/>
      <c r="AR23" s="5"/>
      <c r="AS23" s="5"/>
    </row>
    <row r="24" spans="1:45" ht="46" customHeight="1" x14ac:dyDescent="0.2">
      <c r="A24" s="6" t="s">
        <v>15</v>
      </c>
      <c r="B24" s="298" t="s">
        <v>16</v>
      </c>
      <c r="C24" s="298"/>
      <c r="D24" s="298"/>
      <c r="E24" s="298"/>
      <c r="F24" s="298"/>
      <c r="G24" s="298"/>
      <c r="H24" s="298"/>
      <c r="I24" s="298"/>
      <c r="J24" s="298"/>
      <c r="K24" s="298"/>
      <c r="L24" s="5"/>
      <c r="M24" s="5"/>
      <c r="N24" s="5"/>
      <c r="O24" s="5"/>
      <c r="P24" s="5"/>
      <c r="Q24" s="5"/>
      <c r="R24" s="5"/>
      <c r="S24" s="5"/>
      <c r="T24" s="5"/>
      <c r="U24" s="5"/>
      <c r="V24" s="5"/>
      <c r="W24" s="5"/>
      <c r="X24" s="5"/>
      <c r="Y24" s="5"/>
      <c r="Z24" s="5"/>
      <c r="AA24" s="128"/>
      <c r="AB24" s="5"/>
      <c r="AC24" s="5"/>
      <c r="AD24" s="5"/>
      <c r="AE24" s="5"/>
      <c r="AF24" s="5"/>
      <c r="AG24" s="5"/>
      <c r="AH24" s="5"/>
      <c r="AI24" s="5"/>
      <c r="AJ24" s="5"/>
      <c r="AK24" s="5"/>
      <c r="AL24" s="5"/>
      <c r="AM24" s="5"/>
      <c r="AN24" s="5"/>
      <c r="AO24" s="5"/>
      <c r="AP24" s="5"/>
      <c r="AQ24" s="5"/>
      <c r="AR24" s="5"/>
      <c r="AS24" s="5"/>
    </row>
    <row r="25" spans="1:45" x14ac:dyDescent="0.2">
      <c r="A25" s="29"/>
      <c r="B25" s="5"/>
      <c r="C25" s="5"/>
      <c r="D25" s="5"/>
      <c r="E25" s="5"/>
      <c r="F25" s="5"/>
      <c r="G25" s="5"/>
      <c r="H25" s="5"/>
      <c r="I25" s="5"/>
      <c r="J25" s="5"/>
      <c r="K25" s="5"/>
      <c r="L25" s="5"/>
      <c r="M25" s="5"/>
      <c r="N25" s="5"/>
      <c r="O25" s="5"/>
      <c r="P25" s="5"/>
      <c r="Q25" s="5"/>
      <c r="R25" s="5"/>
      <c r="S25" s="5"/>
      <c r="T25" s="5"/>
      <c r="U25" s="5"/>
      <c r="V25" s="5"/>
      <c r="W25" s="5"/>
      <c r="X25" s="5"/>
      <c r="Y25" s="5"/>
      <c r="Z25" s="5"/>
      <c r="AA25" s="128"/>
      <c r="AB25" s="5"/>
      <c r="AC25" s="5"/>
      <c r="AD25" s="5"/>
      <c r="AE25" s="5"/>
      <c r="AF25" s="5"/>
      <c r="AG25" s="5"/>
      <c r="AH25" s="5"/>
      <c r="AI25" s="5"/>
      <c r="AJ25" s="5"/>
      <c r="AK25" s="5"/>
      <c r="AL25" s="5"/>
      <c r="AM25" s="5"/>
      <c r="AN25" s="5"/>
      <c r="AO25" s="5"/>
      <c r="AP25" s="5"/>
      <c r="AQ25" s="5"/>
      <c r="AR25" s="5"/>
      <c r="AS25" s="5"/>
    </row>
    <row r="26" spans="1:45" ht="30.75" customHeight="1" x14ac:dyDescent="0.2">
      <c r="A26" s="301" t="s">
        <v>17</v>
      </c>
      <c r="B26" s="302"/>
      <c r="C26" s="302"/>
      <c r="D26" s="302"/>
      <c r="E26" s="302"/>
      <c r="F26" s="302"/>
      <c r="G26" s="302"/>
      <c r="H26" s="302"/>
      <c r="I26" s="302"/>
      <c r="J26" s="302"/>
      <c r="K26" s="302"/>
      <c r="L26" s="5"/>
      <c r="M26" s="5"/>
      <c r="N26" s="5"/>
      <c r="O26" s="5"/>
      <c r="P26" s="5"/>
      <c r="Q26" s="5"/>
      <c r="R26" s="5"/>
      <c r="S26" s="5"/>
      <c r="T26" s="5"/>
      <c r="U26" s="5"/>
      <c r="V26" s="5"/>
      <c r="W26" s="5"/>
      <c r="X26" s="5"/>
      <c r="Y26" s="5"/>
      <c r="Z26" s="5"/>
      <c r="AA26" s="128"/>
      <c r="AB26" s="5"/>
      <c r="AC26" s="5"/>
      <c r="AD26" s="5"/>
      <c r="AE26" s="5"/>
      <c r="AF26" s="5"/>
      <c r="AG26" s="5"/>
      <c r="AH26" s="5"/>
      <c r="AI26" s="5"/>
      <c r="AJ26" s="5"/>
      <c r="AK26" s="5"/>
      <c r="AL26" s="5"/>
      <c r="AM26" s="5"/>
      <c r="AN26" s="5"/>
      <c r="AO26" s="5"/>
      <c r="AP26" s="5"/>
      <c r="AQ26" s="5"/>
      <c r="AR26" s="5"/>
      <c r="AS26" s="5"/>
    </row>
    <row r="27" spans="1:45" x14ac:dyDescent="0.2">
      <c r="A27" s="29"/>
      <c r="B27" s="5"/>
      <c r="C27" s="5"/>
      <c r="D27" s="5"/>
      <c r="E27" s="5"/>
      <c r="F27" s="5"/>
      <c r="G27" s="5"/>
      <c r="H27" s="5"/>
      <c r="I27" s="5"/>
      <c r="J27" s="5"/>
      <c r="K27" s="5"/>
      <c r="L27" s="5"/>
      <c r="M27" s="5"/>
      <c r="N27" s="5"/>
      <c r="O27" s="5"/>
      <c r="P27" s="5"/>
      <c r="Q27" s="5"/>
      <c r="R27" s="5"/>
      <c r="S27" s="5"/>
      <c r="T27" s="5"/>
      <c r="U27" s="5"/>
      <c r="V27" s="5"/>
      <c r="W27" s="5"/>
      <c r="X27" s="5"/>
      <c r="Y27" s="5"/>
      <c r="Z27" s="5"/>
      <c r="AA27" s="128"/>
      <c r="AB27" s="5"/>
      <c r="AC27" s="5"/>
      <c r="AD27" s="5"/>
      <c r="AE27" s="5"/>
      <c r="AF27" s="5"/>
      <c r="AG27" s="5"/>
      <c r="AH27" s="5"/>
      <c r="AI27" s="5"/>
      <c r="AJ27" s="5"/>
      <c r="AK27" s="5"/>
      <c r="AL27" s="5"/>
      <c r="AM27" s="5"/>
      <c r="AN27" s="5"/>
      <c r="AO27" s="5"/>
      <c r="AP27" s="5"/>
      <c r="AQ27" s="5"/>
      <c r="AR27" s="5"/>
      <c r="AS27" s="5"/>
    </row>
    <row r="28" spans="1:45" x14ac:dyDescent="0.2">
      <c r="A28" s="6" t="s">
        <v>538</v>
      </c>
      <c r="B28" s="6"/>
      <c r="C28" s="6"/>
      <c r="D28" s="5"/>
      <c r="E28" s="5"/>
      <c r="F28" s="5"/>
      <c r="G28" s="5"/>
      <c r="H28" s="5"/>
      <c r="I28" s="5"/>
      <c r="J28" s="5"/>
      <c r="K28" s="5"/>
      <c r="L28" s="5"/>
      <c r="M28" s="5"/>
      <c r="N28" s="5"/>
      <c r="O28" s="5"/>
      <c r="P28" s="5"/>
      <c r="Q28" s="5"/>
      <c r="R28" s="5"/>
      <c r="S28" s="5"/>
      <c r="T28" s="5"/>
      <c r="U28" s="5"/>
      <c r="V28" s="5"/>
      <c r="W28" s="5"/>
      <c r="X28" s="5"/>
      <c r="Y28" s="5"/>
      <c r="Z28" s="5"/>
      <c r="AA28" s="128"/>
      <c r="AB28" s="5"/>
      <c r="AC28" s="5"/>
      <c r="AD28" s="5"/>
      <c r="AE28" s="5"/>
      <c r="AF28" s="5"/>
      <c r="AG28" s="5"/>
      <c r="AH28" s="5"/>
      <c r="AI28" s="5"/>
      <c r="AJ28" s="5"/>
      <c r="AK28" s="5"/>
      <c r="AL28" s="5"/>
      <c r="AM28" s="5"/>
      <c r="AN28" s="5"/>
      <c r="AO28" s="5"/>
      <c r="AP28" s="5"/>
      <c r="AQ28" s="5"/>
      <c r="AR28" s="5"/>
      <c r="AS28" s="5"/>
    </row>
    <row r="29" spans="1:45" x14ac:dyDescent="0.2">
      <c r="A29" s="150" t="s">
        <v>18</v>
      </c>
      <c r="B29" s="150"/>
      <c r="C29" s="150"/>
      <c r="D29" s="5"/>
      <c r="E29" s="5"/>
      <c r="F29" s="5"/>
      <c r="G29" s="5"/>
      <c r="H29" s="5"/>
      <c r="I29" s="5"/>
      <c r="J29" s="5"/>
      <c r="K29" s="5"/>
      <c r="L29" s="5"/>
      <c r="M29" s="5"/>
      <c r="N29" s="5"/>
      <c r="O29" s="5"/>
      <c r="P29" s="5"/>
      <c r="Q29" s="5"/>
      <c r="R29" s="5"/>
      <c r="S29" s="5"/>
      <c r="T29" s="5"/>
      <c r="U29" s="5"/>
      <c r="V29" s="5"/>
      <c r="W29" s="5"/>
      <c r="X29" s="5"/>
      <c r="Y29" s="5"/>
      <c r="Z29" s="5"/>
      <c r="AA29" s="128"/>
      <c r="AB29" s="5"/>
      <c r="AC29" s="5"/>
      <c r="AD29" s="5"/>
      <c r="AE29" s="5"/>
      <c r="AF29" s="5"/>
      <c r="AG29" s="5"/>
      <c r="AH29" s="5"/>
      <c r="AI29" s="5"/>
      <c r="AJ29" s="5"/>
      <c r="AK29" s="5"/>
      <c r="AL29" s="5"/>
      <c r="AM29" s="5"/>
      <c r="AN29" s="5"/>
      <c r="AO29" s="5"/>
      <c r="AP29" s="5"/>
      <c r="AQ29" s="5"/>
      <c r="AR29" s="5"/>
      <c r="AS29" s="5"/>
    </row>
    <row r="30" spans="1:45" ht="16" thickBot="1" x14ac:dyDescent="0.25">
      <c r="A30" s="29"/>
      <c r="B30" s="5"/>
      <c r="C30" s="5"/>
      <c r="D30" s="5"/>
      <c r="E30" s="5"/>
      <c r="F30" s="5"/>
      <c r="G30" s="5"/>
      <c r="H30" s="5"/>
      <c r="I30" s="5"/>
      <c r="J30" s="5"/>
      <c r="K30" s="5"/>
      <c r="L30" s="5"/>
      <c r="M30" s="5"/>
      <c r="N30" s="5"/>
      <c r="O30" s="5"/>
      <c r="P30" s="5"/>
      <c r="Q30" s="5"/>
      <c r="R30" s="5"/>
      <c r="S30" s="5"/>
      <c r="T30" s="5"/>
      <c r="U30" s="5"/>
      <c r="V30" s="5"/>
      <c r="W30" s="5"/>
      <c r="X30" s="5"/>
      <c r="Y30" s="5"/>
      <c r="Z30" s="5"/>
      <c r="AA30" s="128"/>
      <c r="AB30" s="5"/>
      <c r="AC30" s="5"/>
      <c r="AD30" s="5"/>
      <c r="AE30" s="5"/>
      <c r="AF30" s="5"/>
      <c r="AG30" s="5"/>
      <c r="AH30" s="5"/>
      <c r="AI30" s="5"/>
      <c r="AJ30" s="5"/>
      <c r="AK30" s="5"/>
      <c r="AL30" s="5"/>
      <c r="AM30" s="5"/>
      <c r="AN30" s="5"/>
      <c r="AO30" s="5"/>
      <c r="AP30" s="5"/>
      <c r="AQ30" s="5"/>
      <c r="AR30" s="5"/>
      <c r="AS30" s="5"/>
    </row>
    <row r="31" spans="1:45" ht="25" thickBot="1" x14ac:dyDescent="0.35">
      <c r="A31" s="151" t="s">
        <v>19</v>
      </c>
      <c r="B31" s="152"/>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3"/>
      <c r="AB31" s="5"/>
      <c r="AC31" s="5"/>
      <c r="AD31" s="5"/>
      <c r="AE31" s="5"/>
      <c r="AF31" s="5"/>
      <c r="AG31" s="5"/>
      <c r="AH31" s="5"/>
      <c r="AI31" s="5"/>
      <c r="AJ31" s="5"/>
      <c r="AK31" s="5"/>
      <c r="AL31" s="5"/>
      <c r="AM31" s="5"/>
      <c r="AN31" s="5"/>
      <c r="AO31" s="5"/>
      <c r="AP31" s="5"/>
      <c r="AQ31" s="5"/>
      <c r="AR31" s="5"/>
      <c r="AS31" s="5"/>
    </row>
    <row r="32" spans="1:45" ht="19" x14ac:dyDescent="0.25">
      <c r="A32" s="154" t="s">
        <v>20</v>
      </c>
      <c r="B32" s="5"/>
      <c r="C32" s="5"/>
      <c r="D32" s="5"/>
      <c r="E32" s="5"/>
      <c r="F32" s="5"/>
      <c r="G32" s="5"/>
      <c r="H32" s="5"/>
      <c r="I32" s="5"/>
      <c r="J32" s="5"/>
      <c r="K32" s="5"/>
      <c r="L32" s="5"/>
      <c r="M32" s="5"/>
      <c r="N32" s="5"/>
      <c r="O32" s="5"/>
      <c r="P32" s="5"/>
      <c r="Q32" s="5"/>
      <c r="R32" s="5"/>
      <c r="S32" s="5"/>
      <c r="T32" s="5"/>
      <c r="U32" s="5"/>
      <c r="V32" s="5"/>
      <c r="W32" s="5"/>
      <c r="X32" s="5"/>
      <c r="Y32" s="5"/>
      <c r="Z32" s="5"/>
      <c r="AA32" s="128"/>
      <c r="AB32" s="5"/>
      <c r="AC32" s="5"/>
      <c r="AD32" s="5"/>
      <c r="AE32" s="5"/>
      <c r="AF32" s="5"/>
      <c r="AG32" s="5"/>
      <c r="AH32" s="5"/>
      <c r="AI32" s="5"/>
      <c r="AJ32" s="5"/>
      <c r="AK32" s="5"/>
      <c r="AL32" s="5"/>
      <c r="AM32" s="5"/>
      <c r="AN32" s="5"/>
      <c r="AO32" s="5"/>
      <c r="AP32" s="5"/>
      <c r="AQ32" s="5"/>
      <c r="AR32" s="5"/>
      <c r="AS32" s="5"/>
    </row>
    <row r="33" spans="1:45" x14ac:dyDescent="0.2">
      <c r="A33" s="29" t="s">
        <v>542</v>
      </c>
      <c r="B33" s="5"/>
      <c r="C33" s="5"/>
      <c r="D33" s="5"/>
      <c r="E33" s="5"/>
      <c r="F33" s="5"/>
      <c r="G33" s="5"/>
      <c r="H33" s="5"/>
      <c r="I33" s="5"/>
      <c r="J33" s="5"/>
      <c r="K33" s="5"/>
      <c r="L33" s="5"/>
      <c r="M33" s="5"/>
      <c r="N33" s="5"/>
      <c r="O33" s="5"/>
      <c r="P33" s="5"/>
      <c r="Q33" s="5"/>
      <c r="R33" s="5"/>
      <c r="S33" s="5"/>
      <c r="T33" s="5"/>
      <c r="U33" s="5"/>
      <c r="V33" s="5"/>
      <c r="W33" s="5"/>
      <c r="X33" s="5"/>
      <c r="Y33" s="5"/>
      <c r="Z33" s="5"/>
      <c r="AA33" s="128"/>
      <c r="AB33" s="5"/>
      <c r="AC33" s="5"/>
      <c r="AD33" s="5"/>
      <c r="AE33" s="5"/>
      <c r="AF33" s="5"/>
      <c r="AG33" s="5"/>
      <c r="AH33" s="5"/>
      <c r="AI33" s="5"/>
      <c r="AJ33" s="5"/>
      <c r="AK33" s="5"/>
      <c r="AL33" s="5"/>
      <c r="AM33" s="5"/>
      <c r="AN33" s="5"/>
      <c r="AO33" s="5"/>
      <c r="AP33" s="5"/>
      <c r="AQ33" s="5"/>
      <c r="AR33" s="5"/>
      <c r="AS33" s="5"/>
    </row>
    <row r="34" spans="1:45" x14ac:dyDescent="0.2">
      <c r="A34" s="29"/>
      <c r="B34" s="5"/>
      <c r="C34" s="5"/>
      <c r="D34" s="5"/>
      <c r="E34" s="5"/>
      <c r="F34" s="5"/>
      <c r="G34" s="5"/>
      <c r="H34" s="5"/>
      <c r="I34" s="5"/>
      <c r="J34" s="5"/>
      <c r="K34" s="5"/>
      <c r="L34" s="5"/>
      <c r="M34" s="5"/>
      <c r="N34" s="5"/>
      <c r="O34" s="5"/>
      <c r="P34" s="5"/>
      <c r="Q34" s="5"/>
      <c r="R34" s="5"/>
      <c r="S34" s="5"/>
      <c r="T34" s="5"/>
      <c r="U34" s="5"/>
      <c r="V34" s="5"/>
      <c r="W34" s="5"/>
      <c r="X34" s="5"/>
      <c r="Y34" s="5"/>
      <c r="Z34" s="5"/>
      <c r="AA34" s="128"/>
      <c r="AB34" s="5"/>
      <c r="AC34" s="5"/>
      <c r="AD34" s="5"/>
      <c r="AE34" s="5"/>
      <c r="AF34" s="5"/>
      <c r="AG34" s="5"/>
      <c r="AH34" s="5"/>
      <c r="AI34" s="5"/>
      <c r="AJ34" s="5"/>
      <c r="AK34" s="5"/>
      <c r="AL34" s="5"/>
      <c r="AM34" s="5"/>
      <c r="AN34" s="5"/>
      <c r="AO34" s="5"/>
      <c r="AP34" s="5"/>
      <c r="AQ34" s="5"/>
      <c r="AR34" s="5"/>
      <c r="AS34" s="5"/>
    </row>
    <row r="35" spans="1:45" x14ac:dyDescent="0.2">
      <c r="A35" s="155" t="s">
        <v>21</v>
      </c>
      <c r="B35" s="156" t="s">
        <v>22</v>
      </c>
      <c r="C35" s="156" t="s">
        <v>23</v>
      </c>
      <c r="D35" s="156"/>
      <c r="E35" s="156"/>
      <c r="F35" s="156"/>
      <c r="G35" s="156"/>
      <c r="H35" s="156"/>
      <c r="I35" s="156"/>
      <c r="J35" s="156"/>
      <c r="K35" s="156"/>
      <c r="L35" s="5"/>
      <c r="M35" s="5"/>
      <c r="N35" s="5"/>
      <c r="O35" s="5"/>
      <c r="P35" s="5"/>
      <c r="Q35" s="5"/>
      <c r="R35" s="5"/>
      <c r="S35" s="5"/>
      <c r="T35" s="5"/>
      <c r="U35" s="5"/>
      <c r="V35" s="5"/>
      <c r="W35" s="5"/>
      <c r="X35" s="5"/>
      <c r="Y35" s="5"/>
      <c r="Z35" s="5"/>
      <c r="AA35" s="128"/>
      <c r="AB35" s="5"/>
      <c r="AC35" s="5"/>
      <c r="AD35" s="5"/>
      <c r="AE35" s="5"/>
      <c r="AF35" s="5"/>
      <c r="AG35" s="5"/>
      <c r="AH35" s="5"/>
      <c r="AI35" s="5"/>
      <c r="AJ35" s="5"/>
      <c r="AK35" s="5"/>
      <c r="AL35" s="5"/>
      <c r="AM35" s="5"/>
      <c r="AN35" s="5"/>
      <c r="AO35" s="5"/>
      <c r="AP35" s="5"/>
      <c r="AQ35" s="5"/>
      <c r="AR35" s="5"/>
      <c r="AS35" s="5"/>
    </row>
    <row r="36" spans="1:45" ht="31" customHeight="1" x14ac:dyDescent="0.2">
      <c r="A36" s="157" t="s">
        <v>24</v>
      </c>
      <c r="B36" s="158" t="s">
        <v>25</v>
      </c>
      <c r="C36" s="303" t="s">
        <v>26</v>
      </c>
      <c r="D36" s="303"/>
      <c r="E36" s="303"/>
      <c r="F36" s="303"/>
      <c r="G36" s="303"/>
      <c r="H36" s="303"/>
      <c r="I36" s="303"/>
      <c r="J36" s="303"/>
      <c r="K36" s="303"/>
      <c r="L36" s="5"/>
      <c r="M36" s="5"/>
      <c r="N36" s="5"/>
      <c r="O36" s="5"/>
      <c r="P36" s="5"/>
      <c r="Q36" s="5"/>
      <c r="R36" s="5"/>
      <c r="S36" s="5"/>
      <c r="T36" s="5"/>
      <c r="U36" s="5"/>
      <c r="V36" s="5"/>
      <c r="W36" s="5"/>
      <c r="X36" s="5"/>
      <c r="Y36" s="5"/>
      <c r="Z36" s="5"/>
      <c r="AA36" s="128"/>
      <c r="AB36" s="5"/>
      <c r="AC36" s="5"/>
      <c r="AD36" s="5"/>
      <c r="AE36" s="5"/>
      <c r="AF36" s="5"/>
      <c r="AG36" s="5"/>
      <c r="AH36" s="5"/>
      <c r="AI36" s="5"/>
      <c r="AJ36" s="5"/>
      <c r="AK36" s="5"/>
      <c r="AL36" s="5"/>
      <c r="AM36" s="5"/>
      <c r="AN36" s="5"/>
      <c r="AO36" s="5"/>
      <c r="AP36" s="5"/>
      <c r="AQ36" s="5"/>
      <c r="AR36" s="5"/>
      <c r="AS36" s="5"/>
    </row>
    <row r="37" spans="1:45" ht="31" customHeight="1" x14ac:dyDescent="0.2">
      <c r="A37" s="157"/>
      <c r="B37" s="159" t="s">
        <v>27</v>
      </c>
      <c r="C37" s="304" t="s">
        <v>28</v>
      </c>
      <c r="D37" s="304"/>
      <c r="E37" s="304"/>
      <c r="F37" s="304"/>
      <c r="G37" s="304"/>
      <c r="H37" s="304"/>
      <c r="I37" s="304"/>
      <c r="J37" s="304"/>
      <c r="K37" s="304"/>
      <c r="L37" s="5"/>
      <c r="M37" s="5"/>
      <c r="N37" s="5"/>
      <c r="O37" s="5"/>
      <c r="P37" s="5"/>
      <c r="Q37" s="5"/>
      <c r="R37" s="5"/>
      <c r="S37" s="5"/>
      <c r="T37" s="5"/>
      <c r="U37" s="5"/>
      <c r="V37" s="5"/>
      <c r="W37" s="5"/>
      <c r="X37" s="5"/>
      <c r="Y37" s="5"/>
      <c r="Z37" s="5"/>
      <c r="AA37" s="128"/>
      <c r="AB37" s="5"/>
      <c r="AC37" s="5"/>
      <c r="AD37" s="5"/>
      <c r="AE37" s="5"/>
      <c r="AF37" s="5"/>
      <c r="AG37" s="5"/>
      <c r="AH37" s="5"/>
      <c r="AI37" s="5"/>
      <c r="AJ37" s="5"/>
      <c r="AK37" s="5"/>
      <c r="AL37" s="5"/>
      <c r="AM37" s="5"/>
      <c r="AN37" s="5"/>
      <c r="AO37" s="5"/>
      <c r="AP37" s="5"/>
      <c r="AQ37" s="5"/>
      <c r="AR37" s="5"/>
      <c r="AS37" s="5"/>
    </row>
    <row r="38" spans="1:45" ht="27.75" customHeight="1" x14ac:dyDescent="0.2">
      <c r="A38" s="157"/>
      <c r="B38" s="160" t="s">
        <v>29</v>
      </c>
      <c r="C38" s="303" t="s">
        <v>30</v>
      </c>
      <c r="D38" s="303"/>
      <c r="E38" s="303"/>
      <c r="F38" s="303"/>
      <c r="G38" s="303"/>
      <c r="H38" s="303"/>
      <c r="I38" s="303"/>
      <c r="J38" s="303"/>
      <c r="K38" s="303"/>
      <c r="L38" s="5"/>
      <c r="M38" s="5"/>
      <c r="N38" s="5"/>
      <c r="O38" s="5"/>
      <c r="P38" s="5"/>
      <c r="Q38" s="5"/>
      <c r="R38" s="5"/>
      <c r="S38" s="5"/>
      <c r="T38" s="5"/>
      <c r="U38" s="5"/>
      <c r="V38" s="5"/>
      <c r="W38" s="5"/>
      <c r="X38" s="5"/>
      <c r="Y38" s="5"/>
      <c r="Z38" s="5"/>
      <c r="AA38" s="128"/>
      <c r="AB38" s="5"/>
      <c r="AC38" s="5"/>
      <c r="AD38" s="5"/>
      <c r="AE38" s="5"/>
      <c r="AF38" s="5"/>
      <c r="AG38" s="5"/>
      <c r="AH38" s="5"/>
      <c r="AI38" s="5"/>
      <c r="AJ38" s="5"/>
      <c r="AK38" s="5"/>
      <c r="AL38" s="5"/>
      <c r="AM38" s="5"/>
      <c r="AN38" s="5"/>
      <c r="AO38" s="5"/>
      <c r="AP38" s="5"/>
      <c r="AQ38" s="5"/>
      <c r="AR38" s="5"/>
      <c r="AS38" s="5"/>
    </row>
    <row r="39" spans="1:45" ht="28" customHeight="1" x14ac:dyDescent="0.2">
      <c r="A39" s="157"/>
      <c r="B39" s="161" t="s">
        <v>31</v>
      </c>
      <c r="C39" s="304" t="s">
        <v>32</v>
      </c>
      <c r="D39" s="304"/>
      <c r="E39" s="304"/>
      <c r="F39" s="304"/>
      <c r="G39" s="304"/>
      <c r="H39" s="304"/>
      <c r="I39" s="304"/>
      <c r="J39" s="304"/>
      <c r="K39" s="304"/>
      <c r="L39" s="5"/>
      <c r="M39" s="5"/>
      <c r="N39" s="5"/>
      <c r="O39" s="5"/>
      <c r="P39" s="5"/>
      <c r="Q39" s="5"/>
      <c r="R39" s="5"/>
      <c r="S39" s="5"/>
      <c r="T39" s="5"/>
      <c r="U39" s="5"/>
      <c r="V39" s="5"/>
      <c r="W39" s="5"/>
      <c r="X39" s="5"/>
      <c r="Y39" s="5"/>
      <c r="Z39" s="5"/>
      <c r="AA39" s="128"/>
      <c r="AB39" s="5"/>
      <c r="AC39" s="5"/>
      <c r="AD39" s="5"/>
      <c r="AE39" s="5"/>
      <c r="AF39" s="5"/>
      <c r="AG39" s="5"/>
      <c r="AH39" s="5"/>
      <c r="AI39" s="5"/>
      <c r="AJ39" s="5"/>
      <c r="AK39" s="5"/>
      <c r="AL39" s="5"/>
      <c r="AM39" s="5"/>
      <c r="AN39" s="5"/>
      <c r="AO39" s="5"/>
      <c r="AP39" s="5"/>
      <c r="AQ39" s="5"/>
      <c r="AR39" s="5"/>
      <c r="AS39" s="5"/>
    </row>
    <row r="40" spans="1:45" ht="28" customHeight="1" x14ac:dyDescent="0.2">
      <c r="A40" s="157"/>
      <c r="B40" s="162" t="s">
        <v>33</v>
      </c>
      <c r="C40" s="303" t="s">
        <v>34</v>
      </c>
      <c r="D40" s="303"/>
      <c r="E40" s="303"/>
      <c r="F40" s="303"/>
      <c r="G40" s="303"/>
      <c r="H40" s="303"/>
      <c r="I40" s="303"/>
      <c r="J40" s="303"/>
      <c r="K40" s="303"/>
      <c r="L40" s="5"/>
      <c r="M40" s="5"/>
      <c r="N40" s="5"/>
      <c r="O40" s="5"/>
      <c r="P40" s="5"/>
      <c r="Q40" s="5"/>
      <c r="R40" s="5"/>
      <c r="S40" s="5"/>
      <c r="T40" s="5"/>
      <c r="U40" s="5"/>
      <c r="V40" s="5"/>
      <c r="W40" s="5"/>
      <c r="X40" s="5"/>
      <c r="Y40" s="5"/>
      <c r="Z40" s="5"/>
      <c r="AA40" s="128"/>
      <c r="AB40" s="5"/>
      <c r="AC40" s="5"/>
      <c r="AD40" s="5"/>
      <c r="AE40" s="5"/>
      <c r="AF40" s="5"/>
      <c r="AG40" s="5"/>
      <c r="AH40" s="5"/>
      <c r="AI40" s="5"/>
      <c r="AJ40" s="5"/>
      <c r="AK40" s="5"/>
      <c r="AL40" s="5"/>
      <c r="AM40" s="5"/>
      <c r="AN40" s="5"/>
      <c r="AO40" s="5"/>
      <c r="AP40" s="5"/>
      <c r="AQ40" s="5"/>
      <c r="AR40" s="5"/>
      <c r="AS40" s="5"/>
    </row>
    <row r="41" spans="1:45" ht="27.75" customHeight="1" x14ac:dyDescent="0.2">
      <c r="A41" s="149" t="s">
        <v>35</v>
      </c>
      <c r="B41" s="158" t="s">
        <v>36</v>
      </c>
      <c r="C41" s="304" t="s">
        <v>37</v>
      </c>
      <c r="D41" s="304"/>
      <c r="E41" s="304"/>
      <c r="F41" s="304"/>
      <c r="G41" s="304"/>
      <c r="H41" s="304"/>
      <c r="I41" s="304"/>
      <c r="J41" s="304"/>
      <c r="K41" s="304"/>
      <c r="L41" s="5"/>
      <c r="M41" s="5"/>
      <c r="N41" s="5"/>
      <c r="O41" s="5"/>
      <c r="P41" s="5"/>
      <c r="Q41" s="5"/>
      <c r="R41" s="5"/>
      <c r="S41" s="5"/>
      <c r="T41" s="5"/>
      <c r="U41" s="5"/>
      <c r="V41" s="5"/>
      <c r="W41" s="5"/>
      <c r="X41" s="5"/>
      <c r="Y41" s="5"/>
      <c r="Z41" s="5"/>
      <c r="AA41" s="128"/>
      <c r="AB41" s="5"/>
      <c r="AC41" s="5"/>
      <c r="AD41" s="5"/>
      <c r="AE41" s="5"/>
      <c r="AF41" s="5"/>
      <c r="AG41" s="5"/>
      <c r="AH41" s="5"/>
      <c r="AI41" s="5"/>
      <c r="AJ41" s="5"/>
      <c r="AK41" s="5"/>
      <c r="AL41" s="5"/>
      <c r="AM41" s="5"/>
      <c r="AN41" s="5"/>
      <c r="AO41" s="5"/>
      <c r="AP41" s="5"/>
      <c r="AQ41" s="5"/>
      <c r="AR41" s="5"/>
      <c r="AS41" s="5"/>
    </row>
    <row r="42" spans="1:45" ht="29.25" customHeight="1" x14ac:dyDescent="0.2">
      <c r="A42" s="149"/>
      <c r="B42" s="158" t="s">
        <v>38</v>
      </c>
      <c r="C42" s="303" t="s">
        <v>39</v>
      </c>
      <c r="D42" s="303"/>
      <c r="E42" s="303"/>
      <c r="F42" s="303"/>
      <c r="G42" s="303"/>
      <c r="H42" s="303"/>
      <c r="I42" s="303"/>
      <c r="J42" s="303"/>
      <c r="K42" s="303"/>
      <c r="L42" s="5"/>
      <c r="M42" s="5"/>
      <c r="N42" s="5"/>
      <c r="O42" s="5"/>
      <c r="P42" s="5"/>
      <c r="Q42" s="5"/>
      <c r="R42" s="5"/>
      <c r="S42" s="5"/>
      <c r="T42" s="5"/>
      <c r="U42" s="5"/>
      <c r="V42" s="5"/>
      <c r="W42" s="5"/>
      <c r="X42" s="5"/>
      <c r="Y42" s="5"/>
      <c r="Z42" s="5"/>
      <c r="AA42" s="128"/>
      <c r="AB42" s="5"/>
      <c r="AC42" s="5"/>
      <c r="AD42" s="5"/>
      <c r="AE42" s="5"/>
      <c r="AF42" s="5"/>
      <c r="AG42" s="5"/>
      <c r="AH42" s="5"/>
      <c r="AI42" s="5"/>
      <c r="AJ42" s="5"/>
      <c r="AK42" s="5"/>
      <c r="AL42" s="5"/>
      <c r="AM42" s="5"/>
      <c r="AN42" s="5"/>
      <c r="AO42" s="5"/>
      <c r="AP42" s="5"/>
      <c r="AQ42" s="5"/>
      <c r="AR42" s="5"/>
      <c r="AS42" s="5"/>
    </row>
    <row r="43" spans="1:45" x14ac:dyDescent="0.2">
      <c r="A43" s="29"/>
      <c r="B43" s="5"/>
      <c r="C43" s="5"/>
      <c r="D43" s="5"/>
      <c r="E43" s="5"/>
      <c r="F43" s="5"/>
      <c r="G43" s="5"/>
      <c r="H43" s="5"/>
      <c r="I43" s="5"/>
      <c r="J43" s="5"/>
      <c r="K43" s="5"/>
      <c r="L43" s="5"/>
      <c r="M43" s="5"/>
      <c r="N43" s="5"/>
      <c r="O43" s="5"/>
      <c r="P43" s="5"/>
      <c r="Q43" s="5"/>
      <c r="R43" s="5"/>
      <c r="S43" s="5"/>
      <c r="T43" s="5"/>
      <c r="U43" s="5"/>
      <c r="V43" s="5"/>
      <c r="W43" s="5"/>
      <c r="X43" s="5"/>
      <c r="Y43" s="5"/>
      <c r="Z43" s="5"/>
      <c r="AA43" s="128"/>
      <c r="AB43" s="5"/>
      <c r="AC43" s="5"/>
      <c r="AD43" s="5"/>
      <c r="AE43" s="5"/>
      <c r="AF43" s="5"/>
      <c r="AG43" s="5"/>
      <c r="AH43" s="5"/>
      <c r="AI43" s="5"/>
      <c r="AJ43" s="5"/>
      <c r="AK43" s="5"/>
      <c r="AL43" s="5"/>
      <c r="AM43" s="5"/>
      <c r="AN43" s="5"/>
      <c r="AO43" s="5"/>
      <c r="AP43" s="5"/>
      <c r="AQ43" s="5"/>
      <c r="AR43" s="5"/>
      <c r="AS43" s="5"/>
    </row>
    <row r="44" spans="1:45" ht="19" x14ac:dyDescent="0.25">
      <c r="A44" s="154" t="s">
        <v>40</v>
      </c>
      <c r="B44" s="5"/>
      <c r="C44" s="5"/>
      <c r="D44" s="5"/>
      <c r="E44" s="5"/>
      <c r="F44" s="5"/>
      <c r="G44" s="5"/>
      <c r="H44" s="5"/>
      <c r="I44" s="5"/>
      <c r="J44" s="5"/>
      <c r="K44" s="5"/>
      <c r="L44" s="5"/>
      <c r="M44" s="5"/>
      <c r="N44" s="5"/>
      <c r="O44" s="5"/>
      <c r="P44" s="5"/>
      <c r="Q44" s="5"/>
      <c r="R44" s="5"/>
      <c r="S44" s="5"/>
      <c r="T44" s="5"/>
      <c r="U44" s="5"/>
      <c r="V44" s="5"/>
      <c r="W44" s="5"/>
      <c r="X44" s="5"/>
      <c r="Y44" s="5"/>
      <c r="Z44" s="5"/>
      <c r="AA44" s="128"/>
      <c r="AB44" s="5"/>
      <c r="AC44" s="5"/>
      <c r="AD44" s="5"/>
      <c r="AE44" s="5"/>
      <c r="AF44" s="5"/>
      <c r="AG44" s="5"/>
      <c r="AH44" s="5"/>
      <c r="AI44" s="5"/>
      <c r="AJ44" s="5"/>
      <c r="AK44" s="5"/>
      <c r="AL44" s="5"/>
      <c r="AM44" s="5"/>
      <c r="AN44" s="5"/>
      <c r="AO44" s="5"/>
      <c r="AP44" s="5"/>
      <c r="AQ44" s="5"/>
      <c r="AR44" s="5"/>
      <c r="AS44" s="5"/>
    </row>
    <row r="45" spans="1:45" x14ac:dyDescent="0.2">
      <c r="A45" s="293" t="s">
        <v>534</v>
      </c>
      <c r="B45" s="5"/>
      <c r="C45" s="5"/>
      <c r="D45" s="5"/>
      <c r="E45" s="5"/>
      <c r="F45" s="5"/>
      <c r="G45" s="5"/>
      <c r="H45" s="5"/>
      <c r="I45" s="5"/>
      <c r="J45" s="5"/>
      <c r="K45" s="5"/>
      <c r="L45" s="5"/>
      <c r="M45" s="5"/>
      <c r="N45" s="5"/>
      <c r="O45" s="5"/>
      <c r="P45" s="5"/>
      <c r="Q45" s="5"/>
      <c r="R45" s="5"/>
      <c r="S45" s="5"/>
      <c r="T45" s="5"/>
      <c r="U45" s="5"/>
      <c r="V45" s="5"/>
      <c r="W45" s="5"/>
      <c r="X45" s="5"/>
      <c r="Y45" s="5"/>
      <c r="Z45" s="5"/>
      <c r="AA45" s="128"/>
      <c r="AB45" s="5"/>
      <c r="AC45" s="5"/>
      <c r="AD45" s="5"/>
      <c r="AE45" s="5"/>
      <c r="AF45" s="5"/>
      <c r="AG45" s="5"/>
      <c r="AH45" s="5"/>
      <c r="AI45" s="5"/>
      <c r="AJ45" s="5"/>
      <c r="AK45" s="5"/>
      <c r="AL45" s="5"/>
      <c r="AM45" s="5"/>
      <c r="AN45" s="5"/>
      <c r="AO45" s="5"/>
      <c r="AP45" s="5"/>
      <c r="AQ45" s="5"/>
      <c r="AR45" s="5"/>
      <c r="AS45" s="5"/>
    </row>
    <row r="46" spans="1:45" ht="48" customHeight="1" x14ac:dyDescent="0.2">
      <c r="A46" s="311" t="s">
        <v>41</v>
      </c>
      <c r="B46" s="312"/>
      <c r="C46" s="312"/>
      <c r="D46" s="312"/>
      <c r="E46" s="312"/>
      <c r="F46" s="312"/>
      <c r="G46" s="312"/>
      <c r="H46" s="312"/>
      <c r="I46" s="312"/>
      <c r="J46" s="312"/>
      <c r="K46" s="312"/>
      <c r="L46" s="5"/>
      <c r="M46" s="5"/>
      <c r="N46" s="5"/>
      <c r="O46" s="48"/>
      <c r="P46" s="48"/>
      <c r="Q46" s="48"/>
      <c r="R46" s="103"/>
      <c r="S46" s="5"/>
      <c r="T46" s="5"/>
      <c r="U46" s="5"/>
      <c r="V46" s="5"/>
      <c r="W46" s="5"/>
      <c r="X46" s="5"/>
      <c r="Y46" s="5"/>
      <c r="Z46" s="5"/>
      <c r="AA46" s="128"/>
      <c r="AB46" s="5"/>
      <c r="AC46" s="5"/>
      <c r="AD46" s="5"/>
      <c r="AE46" s="5"/>
      <c r="AF46" s="5"/>
      <c r="AG46" s="5"/>
      <c r="AH46" s="5"/>
      <c r="AI46" s="5"/>
      <c r="AJ46" s="5"/>
      <c r="AK46" s="5"/>
      <c r="AL46" s="5"/>
      <c r="AM46" s="5"/>
      <c r="AN46" s="5"/>
      <c r="AO46" s="5"/>
      <c r="AP46" s="5"/>
      <c r="AQ46" s="5"/>
      <c r="AR46" s="5"/>
      <c r="AS46" s="5"/>
    </row>
    <row r="47" spans="1:45" x14ac:dyDescent="0.2">
      <c r="A47" s="148"/>
      <c r="B47" s="50"/>
      <c r="C47" s="50"/>
      <c r="D47" s="50"/>
      <c r="E47" s="50"/>
      <c r="F47" s="50"/>
      <c r="G47" s="50"/>
      <c r="H47" s="50"/>
      <c r="I47" s="50"/>
      <c r="J47" s="50"/>
      <c r="K47" s="50"/>
      <c r="L47" s="5"/>
      <c r="M47" s="5"/>
      <c r="N47" s="5"/>
      <c r="O47" s="5"/>
      <c r="P47" s="5"/>
      <c r="Q47" s="5"/>
      <c r="R47" s="5"/>
      <c r="S47" s="5"/>
      <c r="T47" s="5"/>
      <c r="U47" s="5"/>
      <c r="V47" s="5"/>
      <c r="W47" s="5"/>
      <c r="X47" s="5"/>
      <c r="Y47" s="5"/>
      <c r="Z47" s="5"/>
      <c r="AA47" s="128"/>
      <c r="AB47" s="5"/>
      <c r="AC47" s="5"/>
      <c r="AD47" s="5"/>
      <c r="AE47" s="5"/>
      <c r="AF47" s="5"/>
      <c r="AG47" s="5"/>
      <c r="AH47" s="5"/>
      <c r="AI47" s="5"/>
      <c r="AJ47" s="5"/>
      <c r="AK47" s="5"/>
      <c r="AL47" s="5"/>
      <c r="AM47" s="5"/>
      <c r="AN47" s="5"/>
      <c r="AO47" s="5"/>
      <c r="AP47" s="5"/>
      <c r="AQ47" s="5"/>
      <c r="AR47" s="5"/>
      <c r="AS47" s="5"/>
    </row>
    <row r="48" spans="1:45" ht="16" x14ac:dyDescent="0.2">
      <c r="A48" s="294" t="s">
        <v>535</v>
      </c>
      <c r="B48" s="50"/>
      <c r="C48" s="50"/>
      <c r="D48" s="50"/>
      <c r="E48" s="50"/>
      <c r="F48" s="50"/>
      <c r="G48" s="50"/>
      <c r="H48" s="50"/>
      <c r="I48" s="50"/>
      <c r="J48" s="50"/>
      <c r="K48" s="50"/>
      <c r="L48" s="5"/>
      <c r="M48" s="5"/>
      <c r="N48" s="5"/>
      <c r="O48" s="5"/>
      <c r="P48" s="5"/>
      <c r="Q48" s="5"/>
      <c r="R48" s="5"/>
      <c r="S48" s="5"/>
      <c r="T48" s="5"/>
      <c r="U48" s="5"/>
      <c r="V48" s="5"/>
      <c r="W48" s="5"/>
      <c r="X48" s="5"/>
      <c r="Y48" s="5"/>
      <c r="Z48" s="5"/>
      <c r="AA48" s="128"/>
      <c r="AB48" s="5"/>
      <c r="AC48" s="5"/>
      <c r="AD48" s="5"/>
      <c r="AE48" s="5"/>
      <c r="AF48" s="5"/>
      <c r="AG48" s="5"/>
      <c r="AH48" s="5"/>
      <c r="AI48" s="5"/>
      <c r="AJ48" s="5"/>
      <c r="AK48" s="5"/>
      <c r="AL48" s="5"/>
      <c r="AM48" s="5"/>
      <c r="AN48" s="5"/>
      <c r="AO48" s="5"/>
      <c r="AP48" s="5"/>
      <c r="AQ48" s="5"/>
      <c r="AR48" s="5"/>
      <c r="AS48" s="5"/>
    </row>
    <row r="49" spans="1:45" x14ac:dyDescent="0.2">
      <c r="A49" s="29" t="s">
        <v>42</v>
      </c>
      <c r="B49" s="5"/>
      <c r="C49" s="5"/>
      <c r="D49" s="5"/>
      <c r="E49" s="5"/>
      <c r="F49" s="5"/>
      <c r="G49" s="5"/>
      <c r="H49" s="5"/>
      <c r="I49" s="5"/>
      <c r="J49" s="5"/>
      <c r="K49" s="5"/>
      <c r="L49" s="5"/>
      <c r="M49" s="5"/>
      <c r="N49" s="5"/>
      <c r="O49" s="5"/>
      <c r="P49" s="5"/>
      <c r="Q49" s="5"/>
      <c r="R49" s="5"/>
      <c r="S49" s="5"/>
      <c r="T49" s="5"/>
      <c r="U49" s="5"/>
      <c r="V49" s="5"/>
      <c r="W49" s="5"/>
      <c r="X49" s="5"/>
      <c r="Y49" s="5"/>
      <c r="Z49" s="5"/>
      <c r="AA49" s="128"/>
      <c r="AB49" s="5"/>
      <c r="AC49" s="5"/>
      <c r="AD49" s="5"/>
      <c r="AE49" s="5"/>
      <c r="AF49" s="5"/>
      <c r="AG49" s="5"/>
      <c r="AH49" s="5"/>
      <c r="AI49" s="5"/>
      <c r="AJ49" s="5"/>
      <c r="AK49" s="5"/>
      <c r="AL49" s="5"/>
      <c r="AM49" s="5"/>
      <c r="AN49" s="5"/>
      <c r="AO49" s="5"/>
      <c r="AP49" s="5"/>
      <c r="AQ49" s="5"/>
      <c r="AR49" s="5"/>
      <c r="AS49" s="5"/>
    </row>
    <row r="50" spans="1:45" x14ac:dyDescent="0.2">
      <c r="A50" s="163" t="s">
        <v>43</v>
      </c>
      <c r="B50" s="305" t="s">
        <v>44</v>
      </c>
      <c r="C50" s="305"/>
      <c r="D50" s="305"/>
      <c r="E50" s="305"/>
      <c r="F50" s="305"/>
      <c r="G50" s="305"/>
      <c r="H50" s="305"/>
      <c r="I50" s="305"/>
      <c r="J50" s="305"/>
      <c r="K50" s="306"/>
      <c r="L50" s="5"/>
      <c r="M50" s="5"/>
      <c r="N50" s="5"/>
      <c r="O50" s="5"/>
      <c r="P50" s="5"/>
      <c r="Q50" s="5"/>
      <c r="R50" s="5"/>
      <c r="S50" s="5"/>
      <c r="T50" s="5"/>
      <c r="U50" s="5"/>
      <c r="V50" s="5"/>
      <c r="W50" s="5"/>
      <c r="X50" s="5"/>
      <c r="Y50" s="5"/>
      <c r="Z50" s="5"/>
      <c r="AA50" s="128"/>
      <c r="AB50" s="5"/>
      <c r="AC50" s="5"/>
      <c r="AD50" s="5"/>
      <c r="AE50" s="5"/>
      <c r="AF50" s="5"/>
      <c r="AG50" s="5"/>
      <c r="AH50" s="5"/>
      <c r="AI50" s="5"/>
      <c r="AJ50" s="5"/>
      <c r="AK50" s="5"/>
      <c r="AL50" s="5"/>
      <c r="AM50" s="5"/>
      <c r="AN50" s="5"/>
      <c r="AO50" s="5"/>
      <c r="AP50" s="5"/>
      <c r="AQ50" s="5"/>
      <c r="AR50" s="5"/>
      <c r="AS50" s="5"/>
    </row>
    <row r="51" spans="1:45" ht="24.75" customHeight="1" x14ac:dyDescent="0.2">
      <c r="A51" s="164" t="s">
        <v>45</v>
      </c>
      <c r="B51" s="307"/>
      <c r="C51" s="307"/>
      <c r="D51" s="307"/>
      <c r="E51" s="307"/>
      <c r="F51" s="307"/>
      <c r="G51" s="307"/>
      <c r="H51" s="307"/>
      <c r="I51" s="307"/>
      <c r="J51" s="307"/>
      <c r="K51" s="308"/>
      <c r="L51" s="5"/>
      <c r="M51" s="5"/>
      <c r="N51" s="5"/>
      <c r="O51" s="5"/>
      <c r="P51" s="5"/>
      <c r="Q51" s="5"/>
      <c r="R51" s="5"/>
      <c r="S51" s="5"/>
      <c r="T51" s="5"/>
      <c r="U51" s="5"/>
      <c r="V51" s="5"/>
      <c r="W51" s="5"/>
      <c r="X51" s="5"/>
      <c r="Y51" s="5"/>
      <c r="Z51" s="5"/>
      <c r="AA51" s="128"/>
      <c r="AB51" s="5"/>
      <c r="AC51" s="5"/>
      <c r="AD51" s="5"/>
      <c r="AE51" s="5"/>
      <c r="AF51" s="5"/>
      <c r="AG51" s="5"/>
      <c r="AH51" s="5"/>
      <c r="AI51" s="5"/>
      <c r="AJ51" s="5"/>
      <c r="AK51" s="5"/>
      <c r="AL51" s="5"/>
      <c r="AM51" s="5"/>
      <c r="AN51" s="5"/>
      <c r="AO51" s="5"/>
      <c r="AP51" s="5"/>
      <c r="AQ51" s="5"/>
      <c r="AR51" s="5"/>
      <c r="AS51" s="5"/>
    </row>
    <row r="52" spans="1:45" x14ac:dyDescent="0.2">
      <c r="A52" s="165" t="s">
        <v>46</v>
      </c>
      <c r="B52" s="309"/>
      <c r="C52" s="309"/>
      <c r="D52" s="309"/>
      <c r="E52" s="309"/>
      <c r="F52" s="309"/>
      <c r="G52" s="309"/>
      <c r="H52" s="309"/>
      <c r="I52" s="309"/>
      <c r="J52" s="309"/>
      <c r="K52" s="310"/>
      <c r="L52" s="5"/>
      <c r="M52" s="5"/>
      <c r="N52" s="5"/>
      <c r="O52" s="5"/>
      <c r="P52" s="5"/>
      <c r="Q52" s="5"/>
      <c r="R52" s="5"/>
      <c r="S52" s="5"/>
      <c r="T52" s="5"/>
      <c r="U52" s="5"/>
      <c r="V52" s="5"/>
      <c r="W52" s="5"/>
      <c r="X52" s="5"/>
      <c r="Y52" s="5"/>
      <c r="Z52" s="5"/>
      <c r="AA52" s="128"/>
      <c r="AB52" s="5"/>
      <c r="AC52" s="5"/>
      <c r="AD52" s="5"/>
      <c r="AE52" s="5"/>
      <c r="AF52" s="5"/>
      <c r="AG52" s="5"/>
      <c r="AH52" s="5"/>
      <c r="AI52" s="5"/>
      <c r="AJ52" s="5"/>
      <c r="AK52" s="5"/>
      <c r="AL52" s="5"/>
      <c r="AM52" s="5"/>
      <c r="AN52" s="5"/>
      <c r="AO52" s="5"/>
      <c r="AP52" s="5"/>
      <c r="AQ52" s="5"/>
      <c r="AR52" s="5"/>
      <c r="AS52" s="5"/>
    </row>
    <row r="53" spans="1:45" ht="44.25" customHeight="1" x14ac:dyDescent="0.2">
      <c r="A53" s="166" t="s">
        <v>47</v>
      </c>
      <c r="B53" s="304" t="s">
        <v>48</v>
      </c>
      <c r="C53" s="304"/>
      <c r="D53" s="304"/>
      <c r="E53" s="304"/>
      <c r="F53" s="304"/>
      <c r="G53" s="304"/>
      <c r="H53" s="304"/>
      <c r="I53" s="304"/>
      <c r="J53" s="304"/>
      <c r="K53" s="304"/>
      <c r="L53" s="5"/>
      <c r="M53" s="5"/>
      <c r="N53" s="5"/>
      <c r="O53" s="5"/>
      <c r="P53" s="5"/>
      <c r="Q53" s="5"/>
      <c r="R53" s="5"/>
      <c r="S53" s="5"/>
      <c r="T53" s="5"/>
      <c r="U53" s="5"/>
      <c r="V53" s="5"/>
      <c r="W53" s="5"/>
      <c r="X53" s="5"/>
      <c r="Y53" s="5"/>
      <c r="Z53" s="5"/>
      <c r="AA53" s="128"/>
      <c r="AB53" s="5"/>
      <c r="AC53" s="5"/>
      <c r="AD53" s="5"/>
      <c r="AE53" s="5"/>
      <c r="AF53" s="5"/>
      <c r="AG53" s="5"/>
      <c r="AH53" s="5"/>
      <c r="AI53" s="5"/>
      <c r="AJ53" s="5"/>
      <c r="AK53" s="5"/>
      <c r="AL53" s="5"/>
      <c r="AM53" s="5"/>
      <c r="AN53" s="5"/>
      <c r="AO53" s="5"/>
      <c r="AP53" s="5"/>
      <c r="AQ53" s="5"/>
      <c r="AR53" s="5"/>
      <c r="AS53" s="5"/>
    </row>
    <row r="54" spans="1:45" x14ac:dyDescent="0.2">
      <c r="A54" s="9" t="s">
        <v>49</v>
      </c>
      <c r="B54" s="304" t="s">
        <v>50</v>
      </c>
      <c r="C54" s="304"/>
      <c r="D54" s="304"/>
      <c r="E54" s="304"/>
      <c r="F54" s="304"/>
      <c r="G54" s="304"/>
      <c r="H54" s="304"/>
      <c r="I54" s="304"/>
      <c r="J54" s="304"/>
      <c r="K54" s="304"/>
      <c r="L54" s="5"/>
      <c r="M54" s="5"/>
      <c r="N54" s="5"/>
      <c r="O54" s="5"/>
      <c r="P54" s="5"/>
      <c r="Q54" s="5"/>
      <c r="R54" s="5"/>
      <c r="S54" s="5"/>
      <c r="T54" s="5"/>
      <c r="U54" s="5"/>
      <c r="V54" s="5"/>
      <c r="W54" s="5"/>
      <c r="X54" s="5"/>
      <c r="Y54" s="5"/>
      <c r="Z54" s="5"/>
      <c r="AA54" s="128"/>
      <c r="AB54" s="5"/>
      <c r="AC54" s="5"/>
      <c r="AD54" s="5"/>
      <c r="AE54" s="5"/>
      <c r="AF54" s="5"/>
      <c r="AG54" s="5"/>
      <c r="AH54" s="5"/>
      <c r="AI54" s="5"/>
      <c r="AJ54" s="5"/>
      <c r="AK54" s="5"/>
      <c r="AL54" s="5"/>
      <c r="AM54" s="5"/>
      <c r="AN54" s="5"/>
      <c r="AO54" s="5"/>
      <c r="AP54" s="5"/>
      <c r="AQ54" s="5"/>
      <c r="AR54" s="5"/>
      <c r="AS54" s="5"/>
    </row>
    <row r="55" spans="1:45" x14ac:dyDescent="0.2">
      <c r="A55" s="29"/>
      <c r="B55" s="5"/>
      <c r="C55" s="5"/>
      <c r="D55" s="5"/>
      <c r="E55" s="5"/>
      <c r="F55" s="5"/>
      <c r="G55" s="5"/>
      <c r="H55" s="5"/>
      <c r="I55" s="5"/>
      <c r="J55" s="5"/>
      <c r="K55" s="5"/>
      <c r="L55" s="5"/>
      <c r="M55" s="5"/>
      <c r="N55" s="5"/>
      <c r="O55" s="5"/>
      <c r="P55" s="5"/>
      <c r="Q55" s="5"/>
      <c r="R55" s="5"/>
      <c r="S55" s="5"/>
      <c r="T55" s="5"/>
      <c r="U55" s="5"/>
      <c r="V55" s="5"/>
      <c r="W55" s="5"/>
      <c r="X55" s="5"/>
      <c r="Y55" s="5"/>
      <c r="Z55" s="5"/>
      <c r="AA55" s="128"/>
      <c r="AB55" s="5"/>
      <c r="AC55" s="5"/>
      <c r="AD55" s="5"/>
      <c r="AE55" s="5"/>
      <c r="AF55" s="5"/>
      <c r="AG55" s="5"/>
      <c r="AH55" s="5"/>
      <c r="AI55" s="5"/>
      <c r="AJ55" s="5"/>
      <c r="AK55" s="5"/>
      <c r="AL55" s="5"/>
      <c r="AM55" s="5"/>
      <c r="AN55" s="5"/>
      <c r="AO55" s="5"/>
      <c r="AP55" s="5"/>
      <c r="AQ55" s="5"/>
      <c r="AR55" s="5"/>
      <c r="AS55" s="5"/>
    </row>
    <row r="56" spans="1:45" x14ac:dyDescent="0.2">
      <c r="A56" s="293" t="s">
        <v>536</v>
      </c>
      <c r="B56" s="5"/>
      <c r="C56" s="5"/>
      <c r="D56" s="5"/>
      <c r="E56" s="5"/>
      <c r="F56" s="5"/>
      <c r="G56" s="5"/>
      <c r="H56" s="5"/>
      <c r="I56" s="5"/>
      <c r="J56" s="5"/>
      <c r="K56" s="5"/>
      <c r="L56" s="5"/>
      <c r="M56" s="5"/>
      <c r="N56" s="5"/>
      <c r="O56" s="5"/>
      <c r="P56" s="5"/>
      <c r="Q56" s="5"/>
      <c r="R56" s="5"/>
      <c r="S56" s="5"/>
      <c r="T56" s="5"/>
      <c r="U56" s="5"/>
      <c r="V56" s="5"/>
      <c r="W56" s="5"/>
      <c r="X56" s="5"/>
      <c r="Y56" s="5"/>
      <c r="Z56" s="5"/>
      <c r="AA56" s="128"/>
      <c r="AB56" s="5"/>
      <c r="AC56" s="5"/>
      <c r="AD56" s="5"/>
      <c r="AE56" s="5"/>
      <c r="AF56" s="5"/>
      <c r="AG56" s="5"/>
      <c r="AH56" s="5"/>
      <c r="AI56" s="5"/>
      <c r="AJ56" s="5"/>
      <c r="AK56" s="5"/>
      <c r="AL56" s="5"/>
      <c r="AM56" s="5"/>
      <c r="AN56" s="5"/>
      <c r="AO56" s="5"/>
      <c r="AP56" s="5"/>
      <c r="AQ56" s="5"/>
      <c r="AR56" s="5"/>
      <c r="AS56" s="5"/>
    </row>
    <row r="57" spans="1:45" ht="59" customHeight="1" x14ac:dyDescent="0.2">
      <c r="A57" s="301" t="s">
        <v>537</v>
      </c>
      <c r="B57" s="302"/>
      <c r="C57" s="302"/>
      <c r="D57" s="302"/>
      <c r="E57" s="302"/>
      <c r="F57" s="302"/>
      <c r="G57" s="302"/>
      <c r="H57" s="302"/>
      <c r="I57" s="302"/>
      <c r="J57" s="302"/>
      <c r="K57" s="302"/>
      <c r="L57" s="5"/>
      <c r="M57" s="5"/>
      <c r="N57" s="5"/>
      <c r="O57" s="5"/>
      <c r="P57" s="5"/>
      <c r="Q57" s="5"/>
      <c r="R57" s="5"/>
      <c r="S57" s="5"/>
      <c r="T57" s="5"/>
      <c r="U57" s="5"/>
      <c r="V57" s="5"/>
      <c r="W57" s="5"/>
      <c r="X57" s="5"/>
      <c r="Y57" s="5"/>
      <c r="Z57" s="5"/>
      <c r="AA57" s="128"/>
      <c r="AB57" s="5"/>
      <c r="AC57" s="5"/>
      <c r="AD57" s="5"/>
      <c r="AE57" s="5"/>
      <c r="AF57" s="5"/>
      <c r="AG57" s="5"/>
      <c r="AH57" s="5"/>
      <c r="AI57" s="5"/>
      <c r="AJ57" s="5"/>
      <c r="AK57" s="5"/>
      <c r="AL57" s="5"/>
      <c r="AM57" s="5"/>
      <c r="AN57" s="5"/>
      <c r="AO57" s="5"/>
      <c r="AP57" s="5"/>
      <c r="AQ57" s="5"/>
      <c r="AR57" s="5"/>
      <c r="AS57" s="5"/>
    </row>
    <row r="58" spans="1:45" x14ac:dyDescent="0.2">
      <c r="A58" s="29"/>
      <c r="B58" s="5"/>
      <c r="C58" s="5"/>
      <c r="D58" s="5"/>
      <c r="E58" s="5"/>
      <c r="F58" s="5"/>
      <c r="G58" s="5"/>
      <c r="H58" s="5"/>
      <c r="I58" s="5"/>
      <c r="J58" s="5"/>
      <c r="K58" s="5"/>
      <c r="L58" s="5"/>
      <c r="M58" s="5"/>
      <c r="N58" s="5"/>
      <c r="O58" s="5"/>
      <c r="P58" s="5"/>
      <c r="Q58" s="5"/>
      <c r="R58" s="5"/>
      <c r="S58" s="5"/>
      <c r="T58" s="5"/>
      <c r="U58" s="5"/>
      <c r="V58" s="5"/>
      <c r="W58" s="5"/>
      <c r="X58" s="5"/>
      <c r="Y58" s="5"/>
      <c r="Z58" s="5"/>
      <c r="AA58" s="128"/>
      <c r="AB58" s="5"/>
      <c r="AC58" s="5"/>
      <c r="AD58" s="5"/>
      <c r="AE58" s="5"/>
      <c r="AF58" s="5"/>
      <c r="AG58" s="5"/>
      <c r="AH58" s="5"/>
      <c r="AI58" s="5"/>
      <c r="AJ58" s="5"/>
      <c r="AK58" s="5"/>
      <c r="AL58" s="5"/>
      <c r="AM58" s="5"/>
      <c r="AN58" s="5"/>
      <c r="AO58" s="5"/>
      <c r="AP58" s="5"/>
      <c r="AQ58" s="5"/>
      <c r="AR58" s="5"/>
      <c r="AS58" s="5"/>
    </row>
    <row r="59" spans="1:45" ht="16" thickBot="1" x14ac:dyDescent="0.25">
      <c r="A59" s="130"/>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2"/>
      <c r="AB59" s="5"/>
      <c r="AC59" s="5"/>
      <c r="AD59" s="5"/>
      <c r="AE59" s="5"/>
      <c r="AF59" s="5"/>
      <c r="AG59" s="5"/>
      <c r="AH59" s="5"/>
      <c r="AI59" s="5"/>
      <c r="AJ59" s="5"/>
      <c r="AK59" s="5"/>
      <c r="AL59" s="5"/>
      <c r="AM59" s="5"/>
      <c r="AN59" s="5"/>
      <c r="AO59" s="5"/>
      <c r="AP59" s="5"/>
      <c r="AQ59" s="5"/>
      <c r="AR59" s="5"/>
      <c r="AS59" s="5"/>
    </row>
    <row r="60" spans="1:45"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row>
    <row r="61" spans="1:45"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row>
    <row r="62" spans="1:45"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row>
    <row r="63" spans="1:45"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row>
    <row r="64" spans="1:45"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row>
    <row r="65" spans="1:45"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row>
    <row r="66" spans="1:45" x14ac:dyDescent="0.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row>
    <row r="67" spans="1:45" x14ac:dyDescent="0.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row>
    <row r="68" spans="1:45" x14ac:dyDescent="0.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row>
    <row r="69" spans="1:45"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row>
    <row r="70" spans="1:45" x14ac:dyDescent="0.2">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row>
    <row r="71" spans="1:45" x14ac:dyDescent="0.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row>
    <row r="72" spans="1:45" x14ac:dyDescent="0.2">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row>
    <row r="73" spans="1:45" x14ac:dyDescent="0.2">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row>
    <row r="74" spans="1:45" x14ac:dyDescent="0.2">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row>
    <row r="75" spans="1:45" x14ac:dyDescent="0.2">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row>
    <row r="76" spans="1:45" x14ac:dyDescent="0.2">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row>
    <row r="77" spans="1:45" x14ac:dyDescent="0.2">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row>
    <row r="78" spans="1:45" x14ac:dyDescent="0.2">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row>
    <row r="79" spans="1:45" x14ac:dyDescent="0.2">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row>
    <row r="80" spans="1:45" x14ac:dyDescent="0.2">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row>
    <row r="81" spans="1:45" x14ac:dyDescent="0.2">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row>
    <row r="82" spans="1:45" x14ac:dyDescent="0.2">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row>
    <row r="83" spans="1:45" x14ac:dyDescent="0.2">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row>
    <row r="84" spans="1:45"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row>
    <row r="85" spans="1:45" x14ac:dyDescent="0.2">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row>
    <row r="86" spans="1:45" x14ac:dyDescent="0.2">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row>
    <row r="87" spans="1:45" x14ac:dyDescent="0.2">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row>
    <row r="88" spans="1:45" x14ac:dyDescent="0.2">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row>
    <row r="89" spans="1:45" x14ac:dyDescent="0.2">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row>
  </sheetData>
  <mergeCells count="25">
    <mergeCell ref="B50:K52"/>
    <mergeCell ref="B53:K53"/>
    <mergeCell ref="B54:K54"/>
    <mergeCell ref="A57:K57"/>
    <mergeCell ref="C40:K40"/>
    <mergeCell ref="C41:K41"/>
    <mergeCell ref="C42:K42"/>
    <mergeCell ref="A46:K46"/>
    <mergeCell ref="A26:K26"/>
    <mergeCell ref="C36:K36"/>
    <mergeCell ref="C37:K37"/>
    <mergeCell ref="C38:K38"/>
    <mergeCell ref="C39:K39"/>
    <mergeCell ref="B23:K23"/>
    <mergeCell ref="B24:K24"/>
    <mergeCell ref="A10:K10"/>
    <mergeCell ref="A11:K11"/>
    <mergeCell ref="A12:K12"/>
    <mergeCell ref="A13:K13"/>
    <mergeCell ref="A14:K14"/>
    <mergeCell ref="A1:A3"/>
    <mergeCell ref="B19:K19"/>
    <mergeCell ref="B20:K20"/>
    <mergeCell ref="B21:K21"/>
    <mergeCell ref="B22:K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23739-5F41-4AD0-9D62-EA5361E32A9D}">
  <dimension ref="A1:AR63"/>
  <sheetViews>
    <sheetView zoomScale="115" zoomScaleNormal="115" workbookViewId="0">
      <selection activeCell="A8" sqref="A8"/>
    </sheetView>
  </sheetViews>
  <sheetFormatPr baseColWidth="10" defaultColWidth="8.83203125" defaultRowHeight="15" x14ac:dyDescent="0.2"/>
  <cols>
    <col min="1" max="1" width="15.33203125" customWidth="1"/>
    <col min="2" max="2" width="31.1640625" customWidth="1"/>
    <col min="3" max="3" width="31.5" customWidth="1"/>
    <col min="4" max="4" width="41.83203125" customWidth="1"/>
    <col min="5" max="5" width="36.5" bestFit="1" customWidth="1"/>
    <col min="6" max="6" width="20.1640625" customWidth="1"/>
  </cols>
  <sheetData>
    <row r="1" spans="1:44" x14ac:dyDescent="0.2">
      <c r="A1" s="295"/>
      <c r="B1" s="77"/>
      <c r="C1" s="272"/>
      <c r="D1" s="19"/>
      <c r="E1" s="5"/>
      <c r="F1" s="5"/>
      <c r="G1" s="5"/>
      <c r="H1" s="5"/>
      <c r="I1" s="5"/>
      <c r="J1" s="5"/>
      <c r="K1" s="5"/>
      <c r="L1" s="5"/>
      <c r="M1" s="5"/>
      <c r="N1" s="57"/>
      <c r="O1" s="57"/>
      <c r="P1" s="57"/>
      <c r="Q1" s="57"/>
      <c r="R1" s="5"/>
      <c r="S1" s="5"/>
      <c r="T1" s="5"/>
      <c r="U1" s="5"/>
      <c r="V1" s="5"/>
      <c r="W1" s="5"/>
      <c r="X1" s="5"/>
      <c r="Y1" s="5"/>
      <c r="Z1" s="5"/>
      <c r="AA1" s="5"/>
      <c r="AB1" s="5"/>
      <c r="AC1" s="5"/>
      <c r="AD1" s="5"/>
      <c r="AE1" s="5"/>
      <c r="AF1" s="5"/>
      <c r="AG1" s="5"/>
      <c r="AH1" s="5"/>
      <c r="AI1" s="5"/>
      <c r="AJ1" s="5"/>
      <c r="AK1" s="5"/>
      <c r="AL1" s="5"/>
      <c r="AM1" s="5"/>
      <c r="AN1" s="5"/>
      <c r="AO1" s="5"/>
      <c r="AP1" s="5"/>
      <c r="AQ1" s="5"/>
      <c r="AR1" s="5"/>
    </row>
    <row r="2" spans="1:44" ht="24" x14ac:dyDescent="0.3">
      <c r="A2" s="296"/>
      <c r="B2" s="123" t="s">
        <v>51</v>
      </c>
      <c r="C2" s="22"/>
      <c r="D2" s="37"/>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row>
    <row r="3" spans="1:44" x14ac:dyDescent="0.2">
      <c r="A3" s="297"/>
      <c r="B3" s="73"/>
      <c r="C3" s="273"/>
      <c r="D3" s="24"/>
      <c r="E3" s="46"/>
      <c r="F3" s="46"/>
      <c r="G3" s="46"/>
      <c r="H3" s="46"/>
      <c r="I3" s="46"/>
      <c r="J3" s="46"/>
      <c r="K3" s="46"/>
      <c r="L3" s="46"/>
      <c r="M3" s="46"/>
      <c r="N3" s="46"/>
      <c r="O3" s="46"/>
      <c r="P3" s="46"/>
      <c r="Q3" s="46"/>
      <c r="R3" s="46"/>
      <c r="S3" s="46"/>
      <c r="T3" s="46"/>
      <c r="U3" s="46"/>
      <c r="V3" s="5"/>
      <c r="W3" s="5"/>
      <c r="X3" s="5"/>
      <c r="Y3" s="5"/>
      <c r="Z3" s="5"/>
      <c r="AA3" s="5"/>
      <c r="AB3" s="5"/>
      <c r="AC3" s="5"/>
      <c r="AD3" s="5"/>
      <c r="AE3" s="5"/>
      <c r="AF3" s="5"/>
      <c r="AG3" s="5"/>
      <c r="AH3" s="5"/>
      <c r="AI3" s="5"/>
      <c r="AJ3" s="5"/>
      <c r="AK3" s="5"/>
      <c r="AL3" s="5"/>
      <c r="AM3" s="5"/>
      <c r="AN3" s="5"/>
      <c r="AO3" s="5"/>
      <c r="AP3" s="5"/>
      <c r="AQ3" s="5"/>
      <c r="AR3" s="5"/>
    </row>
    <row r="4" spans="1:44" ht="22" x14ac:dyDescent="0.3">
      <c r="A4" s="70"/>
      <c r="B4" s="124" t="str">
        <f>'1. Start'!A8</f>
        <v>CMM-01</v>
      </c>
      <c r="C4" s="22"/>
      <c r="D4" s="274"/>
      <c r="E4" s="47"/>
      <c r="F4" s="47"/>
      <c r="G4" s="47"/>
      <c r="H4" s="47"/>
      <c r="I4" s="47"/>
      <c r="J4" s="47"/>
      <c r="K4" s="47"/>
      <c r="L4" s="47"/>
      <c r="M4" s="47"/>
      <c r="N4" s="47"/>
      <c r="O4" s="47"/>
      <c r="P4" s="47"/>
      <c r="Q4" s="47"/>
      <c r="R4" s="47"/>
      <c r="S4" s="47"/>
      <c r="T4" s="47"/>
      <c r="U4" s="47"/>
      <c r="V4" s="5"/>
      <c r="W4" s="5"/>
      <c r="X4" s="5"/>
      <c r="Y4" s="5"/>
      <c r="Z4" s="5"/>
      <c r="AA4" s="5"/>
      <c r="AB4" s="5"/>
      <c r="AC4" s="5"/>
      <c r="AD4" s="5"/>
      <c r="AE4" s="5"/>
      <c r="AF4" s="5"/>
      <c r="AG4" s="5"/>
      <c r="AH4" s="5"/>
      <c r="AI4" s="5"/>
      <c r="AJ4" s="5"/>
      <c r="AK4" s="5"/>
      <c r="AL4" s="5"/>
      <c r="AM4" s="5"/>
      <c r="AN4" s="5"/>
      <c r="AO4" s="5"/>
      <c r="AP4" s="5"/>
      <c r="AQ4" s="5"/>
      <c r="AR4" s="5"/>
    </row>
    <row r="5" spans="1:44" x14ac:dyDescent="0.2">
      <c r="A5" s="125"/>
      <c r="B5" s="126"/>
      <c r="C5" s="126"/>
      <c r="D5" s="126"/>
      <c r="E5" s="5"/>
      <c r="F5" s="5"/>
      <c r="G5" s="5"/>
      <c r="H5" s="84"/>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row>
    <row r="6" spans="1:44" x14ac:dyDescent="0.2">
      <c r="A6" s="280"/>
      <c r="B6" s="280"/>
      <c r="C6" s="281"/>
      <c r="D6" s="22"/>
      <c r="E6" s="5"/>
      <c r="F6" s="5"/>
      <c r="G6" s="5"/>
      <c r="H6" s="84"/>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row>
    <row r="7" spans="1:44" ht="48" x14ac:dyDescent="0.2">
      <c r="A7" s="282" t="s">
        <v>52</v>
      </c>
      <c r="B7" s="278" t="s">
        <v>53</v>
      </c>
      <c r="C7" s="278" t="s">
        <v>54</v>
      </c>
      <c r="D7" s="278" t="s">
        <v>55</v>
      </c>
      <c r="E7" s="5"/>
      <c r="F7" s="5"/>
      <c r="G7" s="5"/>
      <c r="H7" s="5"/>
      <c r="I7" s="5"/>
      <c r="J7" s="5"/>
      <c r="K7" s="5"/>
      <c r="L7" s="5"/>
      <c r="M7" s="5"/>
      <c r="N7" s="5"/>
      <c r="O7" s="5"/>
      <c r="P7" s="5"/>
      <c r="Q7" s="5"/>
      <c r="R7" s="5"/>
      <c r="S7" s="5"/>
      <c r="T7" s="5"/>
      <c r="U7" s="5"/>
      <c r="V7" s="5"/>
      <c r="W7" s="5"/>
      <c r="X7" s="5"/>
      <c r="Y7" s="5"/>
      <c r="Z7" s="5"/>
      <c r="AA7" s="5"/>
    </row>
    <row r="8" spans="1:44" ht="73.5" customHeight="1" thickBot="1" x14ac:dyDescent="0.25">
      <c r="A8" s="178" t="s">
        <v>474</v>
      </c>
      <c r="B8" s="179" t="str">
        <f>VLOOKUP(A8,$A$12:$D$45,2,FALSE)</f>
        <v>Conservation and Management Measure for the Interim Management of Bottom Fishing in the Agreement Area (Interim Management of Bottom Fishing)</v>
      </c>
      <c r="C8" s="179" t="str">
        <f>VLOOKUP(A8,$A$12:$D$45,3,FALSE)</f>
        <v>Fisheries Management</v>
      </c>
      <c r="D8" s="179" t="str">
        <f>VLOOKUP(A8,$A$12:$D$45,4,FALSE)</f>
        <v>Bottom Fishing</v>
      </c>
      <c r="E8" s="5"/>
      <c r="F8" s="5"/>
      <c r="G8" s="5"/>
      <c r="H8" s="5"/>
      <c r="I8" s="5"/>
      <c r="J8" s="5"/>
      <c r="K8" s="5"/>
      <c r="L8" s="5"/>
      <c r="M8" s="5"/>
      <c r="N8" s="5"/>
      <c r="O8" s="5"/>
      <c r="P8" s="5"/>
      <c r="Q8" s="5"/>
      <c r="R8" s="5"/>
      <c r="S8" s="5"/>
      <c r="T8" s="5"/>
      <c r="U8" s="5"/>
      <c r="V8" s="5"/>
      <c r="W8" s="5"/>
      <c r="X8" s="5"/>
      <c r="Y8" s="5"/>
      <c r="Z8" s="5"/>
      <c r="AA8" s="5"/>
    </row>
    <row r="9" spans="1:44" x14ac:dyDescent="0.2">
      <c r="A9" s="16"/>
      <c r="B9" s="5"/>
      <c r="C9" s="5"/>
      <c r="D9" s="5"/>
      <c r="E9" s="5"/>
      <c r="F9" s="5"/>
      <c r="G9" s="5"/>
      <c r="H9" s="5"/>
      <c r="I9" s="5"/>
      <c r="J9" s="5"/>
      <c r="K9" s="5"/>
      <c r="L9" s="5"/>
      <c r="M9" s="5"/>
      <c r="N9" s="5"/>
      <c r="O9" s="5"/>
      <c r="P9" s="5"/>
      <c r="Q9" s="5"/>
      <c r="R9" s="5"/>
      <c r="S9" s="5"/>
      <c r="T9" s="5"/>
      <c r="U9" s="5"/>
      <c r="V9" s="5"/>
      <c r="W9" s="5"/>
      <c r="X9" s="5"/>
      <c r="Y9" s="5"/>
      <c r="Z9" s="5"/>
      <c r="AA9" s="5"/>
    </row>
    <row r="10" spans="1:44" ht="16" thickBot="1" x14ac:dyDescent="0.25">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spans="1:44" x14ac:dyDescent="0.2">
      <c r="A11" s="91" t="s">
        <v>56</v>
      </c>
      <c r="B11" s="90"/>
      <c r="C11" s="90"/>
      <c r="D11" s="279"/>
      <c r="E11" s="5"/>
      <c r="F11" s="5"/>
      <c r="G11" s="5"/>
      <c r="H11" s="5"/>
      <c r="I11" s="5"/>
      <c r="J11" s="5"/>
      <c r="K11" s="5"/>
      <c r="L11" s="5"/>
      <c r="M11" s="5"/>
      <c r="N11" s="5"/>
      <c r="O11" s="5"/>
      <c r="P11" s="5"/>
      <c r="Q11" s="5"/>
      <c r="R11" s="5"/>
      <c r="S11" s="5"/>
      <c r="T11" s="5"/>
      <c r="U11" s="5"/>
      <c r="V11" s="5"/>
      <c r="W11" s="5"/>
      <c r="X11" s="5"/>
      <c r="Y11" s="5"/>
      <c r="Z11" s="5"/>
      <c r="AA11" s="5"/>
    </row>
    <row r="12" spans="1:44" ht="16" x14ac:dyDescent="0.2">
      <c r="A12" s="88" t="s">
        <v>57</v>
      </c>
      <c r="B12" s="87" t="s">
        <v>53</v>
      </c>
      <c r="C12" s="275" t="s">
        <v>58</v>
      </c>
      <c r="D12" s="278" t="s">
        <v>55</v>
      </c>
      <c r="E12" s="5"/>
      <c r="F12" s="5"/>
      <c r="G12" s="5"/>
      <c r="H12" s="5"/>
      <c r="I12" s="5"/>
      <c r="J12" s="5"/>
      <c r="K12" s="5"/>
      <c r="L12" s="5"/>
      <c r="M12" s="5"/>
      <c r="N12" s="5"/>
      <c r="O12" s="5"/>
      <c r="P12" s="5"/>
      <c r="Q12" s="5"/>
      <c r="R12" s="5"/>
      <c r="S12" s="5"/>
      <c r="T12" s="5"/>
      <c r="U12" s="5"/>
      <c r="V12" s="5"/>
      <c r="W12" s="5"/>
      <c r="X12" s="5"/>
      <c r="Y12" s="5"/>
      <c r="Z12" s="5"/>
      <c r="AA12" s="5"/>
    </row>
    <row r="13" spans="1:44" ht="64" x14ac:dyDescent="0.2">
      <c r="A13" s="89" t="s">
        <v>474</v>
      </c>
      <c r="B13" s="36" t="s">
        <v>467</v>
      </c>
      <c r="C13" s="276" t="s">
        <v>507</v>
      </c>
      <c r="D13" s="36" t="s">
        <v>522</v>
      </c>
      <c r="E13" s="5"/>
      <c r="F13" s="5"/>
      <c r="G13" s="5"/>
      <c r="H13" s="5"/>
      <c r="I13" s="5"/>
      <c r="J13" s="5"/>
      <c r="K13" s="5"/>
      <c r="L13" s="5"/>
      <c r="M13" s="5"/>
      <c r="N13" s="5"/>
      <c r="O13" s="5"/>
      <c r="P13" s="5"/>
      <c r="Q13" s="5"/>
      <c r="R13" s="5"/>
      <c r="S13" s="5"/>
      <c r="T13" s="5"/>
      <c r="U13" s="5"/>
      <c r="V13" s="5"/>
      <c r="W13" s="5"/>
      <c r="X13" s="5"/>
      <c r="Y13" s="5"/>
      <c r="Z13" s="5"/>
      <c r="AA13" s="5"/>
    </row>
    <row r="14" spans="1:44" ht="80" x14ac:dyDescent="0.2">
      <c r="A14" s="89" t="s">
        <v>475</v>
      </c>
      <c r="B14" s="4" t="s">
        <v>468</v>
      </c>
      <c r="C14" s="277" t="s">
        <v>502</v>
      </c>
      <c r="D14" s="4" t="s">
        <v>503</v>
      </c>
      <c r="E14" s="5"/>
      <c r="F14" s="5"/>
      <c r="G14" s="5"/>
      <c r="H14" s="5"/>
      <c r="I14" s="5"/>
      <c r="J14" s="5"/>
      <c r="K14" s="5"/>
      <c r="L14" s="5"/>
      <c r="M14" s="5"/>
      <c r="N14" s="5"/>
      <c r="O14" s="5"/>
      <c r="P14" s="5"/>
      <c r="Q14" s="5"/>
      <c r="R14" s="5"/>
      <c r="S14" s="5"/>
      <c r="T14" s="5"/>
      <c r="U14" s="5"/>
      <c r="V14" s="5"/>
      <c r="W14" s="5"/>
      <c r="X14" s="5"/>
      <c r="Y14" s="5"/>
      <c r="Z14" s="5"/>
      <c r="AA14" s="5"/>
    </row>
    <row r="15" spans="1:44" ht="64" x14ac:dyDescent="0.2">
      <c r="A15" s="89" t="s">
        <v>476</v>
      </c>
      <c r="B15" s="36" t="s">
        <v>469</v>
      </c>
      <c r="C15" s="276" t="s">
        <v>504</v>
      </c>
      <c r="D15" s="36" t="s">
        <v>505</v>
      </c>
      <c r="E15" s="5"/>
      <c r="F15" s="5"/>
      <c r="G15" s="5"/>
      <c r="H15" s="5"/>
      <c r="I15" s="5"/>
      <c r="J15" s="5"/>
      <c r="K15" s="5"/>
      <c r="L15" s="5"/>
      <c r="M15" s="5"/>
      <c r="N15" s="5"/>
      <c r="O15" s="5"/>
      <c r="P15" s="5"/>
      <c r="Q15" s="5"/>
      <c r="R15" s="5"/>
      <c r="S15" s="5"/>
      <c r="T15" s="5"/>
      <c r="U15" s="5"/>
      <c r="V15" s="5"/>
      <c r="W15" s="5"/>
      <c r="X15" s="5"/>
      <c r="Y15" s="5"/>
      <c r="Z15" s="5"/>
      <c r="AA15" s="5"/>
    </row>
    <row r="16" spans="1:44" ht="48" x14ac:dyDescent="0.2">
      <c r="A16" s="89" t="s">
        <v>477</v>
      </c>
      <c r="B16" s="4" t="s">
        <v>470</v>
      </c>
      <c r="C16" s="277" t="s">
        <v>60</v>
      </c>
      <c r="D16" s="4" t="s">
        <v>506</v>
      </c>
      <c r="E16" s="5"/>
      <c r="F16" s="5"/>
      <c r="G16" s="5"/>
      <c r="H16" s="5"/>
      <c r="I16" s="5"/>
      <c r="J16" s="5"/>
      <c r="K16" s="5"/>
      <c r="L16" s="5"/>
      <c r="M16" s="5"/>
      <c r="N16" s="5"/>
      <c r="O16" s="5"/>
      <c r="P16" s="5"/>
      <c r="Q16" s="5"/>
      <c r="R16" s="5"/>
      <c r="S16" s="5"/>
      <c r="T16" s="5"/>
      <c r="U16" s="5"/>
      <c r="V16" s="5"/>
      <c r="W16" s="5"/>
      <c r="X16" s="5"/>
      <c r="Y16" s="5"/>
      <c r="Z16" s="5"/>
      <c r="AA16" s="5"/>
    </row>
    <row r="17" spans="1:27" ht="96" x14ac:dyDescent="0.2">
      <c r="A17" s="89" t="s">
        <v>478</v>
      </c>
      <c r="B17" s="36" t="s">
        <v>471</v>
      </c>
      <c r="C17" s="276" t="s">
        <v>507</v>
      </c>
      <c r="D17" s="36" t="s">
        <v>508</v>
      </c>
      <c r="E17" s="5"/>
      <c r="F17" s="5"/>
      <c r="G17" s="5"/>
      <c r="H17" s="5"/>
      <c r="I17" s="5"/>
      <c r="J17" s="5"/>
      <c r="K17" s="5"/>
      <c r="L17" s="5"/>
      <c r="M17" s="5"/>
      <c r="N17" s="5"/>
      <c r="O17" s="5"/>
      <c r="P17" s="5"/>
      <c r="Q17" s="5"/>
      <c r="R17" s="5"/>
      <c r="S17" s="5"/>
      <c r="T17" s="5"/>
      <c r="U17" s="5"/>
      <c r="V17" s="5"/>
      <c r="W17" s="5"/>
      <c r="X17" s="5"/>
      <c r="Y17" s="5"/>
      <c r="Z17" s="5"/>
      <c r="AA17" s="5"/>
    </row>
    <row r="18" spans="1:27" ht="48" x14ac:dyDescent="0.2">
      <c r="A18" s="89" t="s">
        <v>479</v>
      </c>
      <c r="B18" s="4" t="s">
        <v>472</v>
      </c>
      <c r="C18" s="277" t="s">
        <v>60</v>
      </c>
      <c r="D18" s="4" t="s">
        <v>509</v>
      </c>
      <c r="E18" s="5"/>
      <c r="F18" s="5"/>
      <c r="G18" s="5"/>
      <c r="H18" s="5"/>
      <c r="I18" s="5"/>
      <c r="J18" s="5"/>
      <c r="K18" s="5"/>
      <c r="L18" s="5"/>
      <c r="M18" s="5"/>
      <c r="N18" s="5"/>
      <c r="O18" s="5"/>
      <c r="P18" s="5"/>
      <c r="Q18" s="5"/>
      <c r="R18" s="5"/>
      <c r="S18" s="5"/>
      <c r="T18" s="5"/>
      <c r="U18" s="5"/>
      <c r="V18" s="5"/>
      <c r="W18" s="5"/>
      <c r="X18" s="5"/>
      <c r="Y18" s="5"/>
      <c r="Z18" s="5"/>
      <c r="AA18" s="5"/>
    </row>
    <row r="19" spans="1:27" ht="48" x14ac:dyDescent="0.2">
      <c r="A19" s="89" t="s">
        <v>480</v>
      </c>
      <c r="B19" s="36" t="s">
        <v>473</v>
      </c>
      <c r="C19" s="276" t="s">
        <v>60</v>
      </c>
      <c r="D19" s="36" t="s">
        <v>511</v>
      </c>
      <c r="E19" s="5"/>
      <c r="F19" s="5"/>
      <c r="G19" s="5"/>
      <c r="H19" s="5"/>
      <c r="I19" s="5"/>
      <c r="J19" s="5"/>
      <c r="K19" s="5"/>
      <c r="L19" s="5"/>
      <c r="M19" s="5"/>
      <c r="N19" s="5"/>
      <c r="O19" s="5"/>
      <c r="P19" s="5"/>
      <c r="Q19" s="5"/>
      <c r="R19" s="5"/>
      <c r="S19" s="5"/>
      <c r="T19" s="5"/>
      <c r="U19" s="5"/>
      <c r="V19" s="5"/>
      <c r="W19" s="5"/>
      <c r="X19" s="5"/>
      <c r="Y19" s="5"/>
      <c r="Z19" s="5"/>
      <c r="AA19" s="5"/>
    </row>
    <row r="20" spans="1:27" ht="48" x14ac:dyDescent="0.2">
      <c r="A20" s="89" t="s">
        <v>481</v>
      </c>
      <c r="B20" s="4" t="s">
        <v>482</v>
      </c>
      <c r="C20" s="277" t="s">
        <v>60</v>
      </c>
      <c r="D20" s="4" t="s">
        <v>510</v>
      </c>
      <c r="E20" s="5"/>
      <c r="F20" s="5"/>
      <c r="G20" s="5"/>
      <c r="H20" s="5"/>
      <c r="I20" s="5"/>
      <c r="J20" s="5"/>
      <c r="K20" s="5"/>
      <c r="L20" s="5"/>
      <c r="M20" s="5"/>
      <c r="N20" s="5"/>
      <c r="O20" s="5"/>
      <c r="P20" s="5"/>
      <c r="Q20" s="5"/>
      <c r="R20" s="5"/>
      <c r="S20" s="5"/>
      <c r="T20" s="5"/>
      <c r="U20" s="5"/>
      <c r="V20" s="5"/>
      <c r="W20" s="5"/>
      <c r="X20" s="5"/>
      <c r="Y20" s="5"/>
      <c r="Z20" s="5"/>
      <c r="AA20" s="5"/>
    </row>
    <row r="21" spans="1:27" ht="48" x14ac:dyDescent="0.2">
      <c r="A21" s="89" t="s">
        <v>483</v>
      </c>
      <c r="B21" s="36" t="s">
        <v>484</v>
      </c>
      <c r="C21" s="276" t="s">
        <v>60</v>
      </c>
      <c r="D21" s="36" t="s">
        <v>512</v>
      </c>
      <c r="E21" s="5"/>
      <c r="F21" s="5"/>
      <c r="G21" s="5"/>
      <c r="H21" s="5"/>
      <c r="I21" s="5"/>
      <c r="J21" s="5"/>
      <c r="K21" s="5"/>
      <c r="L21" s="5"/>
      <c r="M21" s="5"/>
      <c r="N21" s="5"/>
      <c r="O21" s="5"/>
      <c r="P21" s="5"/>
      <c r="Q21" s="5"/>
      <c r="R21" s="5"/>
      <c r="S21" s="5"/>
      <c r="T21" s="5"/>
      <c r="U21" s="5"/>
      <c r="V21" s="5"/>
      <c r="W21" s="5"/>
      <c r="X21" s="5"/>
      <c r="Y21" s="5"/>
      <c r="Z21" s="5"/>
      <c r="AA21" s="5"/>
    </row>
    <row r="22" spans="1:27" ht="48" x14ac:dyDescent="0.2">
      <c r="A22" s="89" t="s">
        <v>485</v>
      </c>
      <c r="B22" s="4" t="s">
        <v>486</v>
      </c>
      <c r="C22" s="277" t="s">
        <v>60</v>
      </c>
      <c r="D22" s="4" t="s">
        <v>513</v>
      </c>
      <c r="E22" s="5"/>
      <c r="F22" s="5"/>
      <c r="G22" s="5"/>
      <c r="H22" s="5"/>
      <c r="I22" s="5"/>
      <c r="J22" s="5"/>
      <c r="K22" s="5"/>
      <c r="L22" s="5"/>
      <c r="M22" s="5"/>
      <c r="N22" s="5"/>
      <c r="O22" s="5"/>
      <c r="P22" s="5"/>
      <c r="Q22" s="5"/>
      <c r="R22" s="5"/>
      <c r="S22" s="5"/>
      <c r="T22" s="5"/>
      <c r="U22" s="5"/>
      <c r="V22" s="5"/>
      <c r="W22" s="5"/>
      <c r="X22" s="5"/>
      <c r="Y22" s="5"/>
      <c r="Z22" s="5"/>
      <c r="AA22" s="5"/>
    </row>
    <row r="23" spans="1:27" ht="80" x14ac:dyDescent="0.2">
      <c r="A23" s="89" t="s">
        <v>487</v>
      </c>
      <c r="B23" s="36" t="s">
        <v>488</v>
      </c>
      <c r="C23" s="276" t="s">
        <v>60</v>
      </c>
      <c r="D23" s="36" t="s">
        <v>514</v>
      </c>
      <c r="E23" s="5"/>
      <c r="F23" s="5"/>
      <c r="G23" s="5"/>
      <c r="H23" s="5"/>
      <c r="I23" s="5"/>
      <c r="J23" s="5"/>
      <c r="K23" s="5"/>
      <c r="L23" s="5"/>
      <c r="M23" s="5"/>
      <c r="N23" s="5"/>
      <c r="O23" s="5"/>
      <c r="P23" s="5"/>
      <c r="Q23" s="5"/>
      <c r="R23" s="5"/>
      <c r="S23" s="5"/>
      <c r="T23" s="5"/>
      <c r="U23" s="5"/>
      <c r="V23" s="5"/>
      <c r="W23" s="5"/>
      <c r="X23" s="5"/>
      <c r="Y23" s="5"/>
      <c r="Z23" s="5"/>
      <c r="AA23" s="5"/>
    </row>
    <row r="24" spans="1:27" ht="32" x14ac:dyDescent="0.2">
      <c r="A24" s="89" t="s">
        <v>489</v>
      </c>
      <c r="B24" s="4" t="s">
        <v>490</v>
      </c>
      <c r="C24" s="277" t="s">
        <v>507</v>
      </c>
      <c r="D24" s="4" t="s">
        <v>59</v>
      </c>
      <c r="E24" s="5"/>
      <c r="F24" s="5"/>
      <c r="G24" s="5"/>
      <c r="H24" s="5"/>
      <c r="I24" s="5"/>
      <c r="J24" s="5"/>
      <c r="K24" s="5"/>
      <c r="L24" s="5"/>
      <c r="M24" s="5"/>
      <c r="N24" s="5"/>
      <c r="O24" s="5"/>
      <c r="P24" s="5"/>
      <c r="Q24" s="5"/>
      <c r="R24" s="5"/>
      <c r="S24" s="5"/>
      <c r="T24" s="5"/>
      <c r="U24" s="5"/>
      <c r="V24" s="5"/>
      <c r="W24" s="5"/>
      <c r="X24" s="5"/>
      <c r="Y24" s="5"/>
      <c r="Z24" s="5"/>
      <c r="AA24" s="5"/>
    </row>
    <row r="25" spans="1:27" ht="80" x14ac:dyDescent="0.2">
      <c r="A25" s="89" t="s">
        <v>491</v>
      </c>
      <c r="B25" s="36" t="s">
        <v>515</v>
      </c>
      <c r="C25" s="276" t="s">
        <v>507</v>
      </c>
      <c r="D25" s="36" t="s">
        <v>516</v>
      </c>
      <c r="E25" s="5"/>
      <c r="F25" s="5"/>
      <c r="G25" s="5"/>
      <c r="H25" s="5"/>
      <c r="I25" s="5"/>
      <c r="J25" s="5"/>
      <c r="K25" s="5"/>
      <c r="L25" s="5"/>
      <c r="M25" s="5"/>
      <c r="N25" s="5"/>
      <c r="O25" s="5"/>
      <c r="P25" s="5"/>
      <c r="Q25" s="5"/>
      <c r="R25" s="5"/>
      <c r="S25" s="5"/>
      <c r="T25" s="5"/>
      <c r="U25" s="5"/>
      <c r="V25" s="5"/>
      <c r="W25" s="5"/>
      <c r="X25" s="5"/>
      <c r="Y25" s="5"/>
      <c r="Z25" s="5"/>
      <c r="AA25" s="5"/>
    </row>
    <row r="26" spans="1:27" ht="80" x14ac:dyDescent="0.2">
      <c r="A26" s="89" t="s">
        <v>492</v>
      </c>
      <c r="B26" s="4" t="s">
        <v>493</v>
      </c>
      <c r="C26" s="277" t="s">
        <v>60</v>
      </c>
      <c r="D26" s="4" t="s">
        <v>517</v>
      </c>
      <c r="E26" s="5"/>
      <c r="F26" s="5"/>
      <c r="G26" s="5"/>
      <c r="H26" s="5"/>
      <c r="I26" s="5"/>
      <c r="J26" s="5"/>
      <c r="K26" s="5"/>
      <c r="L26" s="5"/>
      <c r="M26" s="5"/>
      <c r="N26" s="5"/>
      <c r="O26" s="5"/>
      <c r="P26" s="5"/>
      <c r="Q26" s="5"/>
      <c r="R26" s="5"/>
      <c r="S26" s="5"/>
      <c r="T26" s="5"/>
      <c r="U26" s="5"/>
      <c r="V26" s="5"/>
      <c r="W26" s="5"/>
      <c r="X26" s="5"/>
      <c r="Y26" s="5"/>
      <c r="Z26" s="5"/>
      <c r="AA26" s="5"/>
    </row>
    <row r="27" spans="1:27" ht="64" x14ac:dyDescent="0.2">
      <c r="A27" s="89" t="s">
        <v>494</v>
      </c>
      <c r="B27" s="36" t="s">
        <v>495</v>
      </c>
      <c r="C27" s="276" t="s">
        <v>507</v>
      </c>
      <c r="D27" s="36" t="s">
        <v>518</v>
      </c>
      <c r="E27" s="5"/>
      <c r="F27" s="5"/>
      <c r="G27" s="5"/>
      <c r="H27" s="5"/>
      <c r="I27" s="5"/>
      <c r="J27" s="5"/>
      <c r="K27" s="5"/>
      <c r="L27" s="5"/>
      <c r="M27" s="5"/>
      <c r="N27" s="5"/>
      <c r="O27" s="5"/>
      <c r="P27" s="5"/>
      <c r="Q27" s="5"/>
      <c r="R27" s="5"/>
      <c r="S27" s="5"/>
      <c r="T27" s="5"/>
      <c r="U27" s="5"/>
      <c r="V27" s="5"/>
      <c r="W27" s="5"/>
      <c r="X27" s="5"/>
      <c r="Y27" s="5"/>
      <c r="Z27" s="5"/>
      <c r="AA27" s="5"/>
    </row>
    <row r="28" spans="1:27" ht="64" x14ac:dyDescent="0.2">
      <c r="A28" s="89" t="s">
        <v>496</v>
      </c>
      <c r="B28" s="4" t="s">
        <v>497</v>
      </c>
      <c r="C28" s="277" t="s">
        <v>60</v>
      </c>
      <c r="D28" s="4" t="s">
        <v>519</v>
      </c>
      <c r="E28" s="5"/>
      <c r="F28" s="5"/>
      <c r="G28" s="5"/>
      <c r="H28" s="5"/>
      <c r="I28" s="5"/>
      <c r="J28" s="5"/>
      <c r="K28" s="5"/>
      <c r="L28" s="5"/>
      <c r="M28" s="5"/>
      <c r="N28" s="5"/>
      <c r="O28" s="5"/>
      <c r="P28" s="5"/>
      <c r="Q28" s="5"/>
      <c r="R28" s="5"/>
      <c r="S28" s="5"/>
      <c r="T28" s="5"/>
      <c r="U28" s="5"/>
      <c r="V28" s="5"/>
      <c r="W28" s="5"/>
      <c r="X28" s="5"/>
      <c r="Y28" s="5"/>
      <c r="Z28" s="5"/>
      <c r="AA28" s="5"/>
    </row>
    <row r="29" spans="1:27" ht="64" x14ac:dyDescent="0.2">
      <c r="A29" s="89" t="s">
        <v>498</v>
      </c>
      <c r="B29" s="36" t="s">
        <v>499</v>
      </c>
      <c r="C29" s="276" t="s">
        <v>507</v>
      </c>
      <c r="D29" s="36" t="s">
        <v>520</v>
      </c>
      <c r="E29" s="5"/>
      <c r="F29" s="5"/>
      <c r="G29" s="5"/>
      <c r="H29" s="5"/>
      <c r="I29" s="5"/>
      <c r="J29" s="5"/>
      <c r="K29" s="5"/>
      <c r="L29" s="5"/>
      <c r="M29" s="5"/>
      <c r="N29" s="5"/>
      <c r="O29" s="5"/>
      <c r="P29" s="5"/>
      <c r="Q29" s="5"/>
      <c r="R29" s="5"/>
      <c r="S29" s="5"/>
      <c r="T29" s="5"/>
      <c r="U29" s="5"/>
      <c r="V29" s="5"/>
      <c r="W29" s="5"/>
      <c r="X29" s="5"/>
      <c r="Y29" s="5"/>
      <c r="Z29" s="5"/>
      <c r="AA29" s="5"/>
    </row>
    <row r="30" spans="1:27" ht="48" x14ac:dyDescent="0.2">
      <c r="A30" s="89" t="s">
        <v>500</v>
      </c>
      <c r="B30" s="4" t="s">
        <v>501</v>
      </c>
      <c r="C30" s="277" t="s">
        <v>507</v>
      </c>
      <c r="D30" s="4" t="s">
        <v>521</v>
      </c>
      <c r="E30" s="5"/>
      <c r="F30" s="5"/>
      <c r="G30" s="5"/>
      <c r="H30" s="5"/>
      <c r="I30" s="5"/>
      <c r="J30" s="5"/>
      <c r="K30" s="5"/>
      <c r="L30" s="5"/>
      <c r="M30" s="5"/>
      <c r="N30" s="5"/>
      <c r="O30" s="5"/>
      <c r="P30" s="5"/>
      <c r="Q30" s="5"/>
      <c r="R30" s="5"/>
      <c r="S30" s="5"/>
      <c r="T30" s="5"/>
      <c r="U30" s="5"/>
      <c r="V30" s="5"/>
      <c r="W30" s="5"/>
      <c r="X30" s="5"/>
      <c r="Y30" s="5"/>
      <c r="Z30" s="5"/>
      <c r="AA30" s="5"/>
    </row>
    <row r="31" spans="1:27" x14ac:dyDescent="0.2">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spans="1:27" x14ac:dyDescent="0.2">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spans="1:27" x14ac:dyDescent="0.2">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spans="1:27" x14ac:dyDescent="0.2">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spans="1:27" x14ac:dyDescent="0.2">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spans="1:27" x14ac:dyDescent="0.2">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spans="1:27" x14ac:dyDescent="0.2">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spans="1:27" x14ac:dyDescent="0.2">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spans="1:27" x14ac:dyDescent="0.2">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spans="1:27" x14ac:dyDescent="0.2">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spans="1:27" x14ac:dyDescent="0.2">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spans="1:27"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spans="1:27"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spans="1:27" x14ac:dyDescent="0.2">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spans="1:27" x14ac:dyDescent="0.2">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spans="1:27" x14ac:dyDescent="0.2">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spans="1:27" x14ac:dyDescent="0.2">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spans="1:27"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spans="1:27"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spans="1:27"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spans="1:27"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spans="1:27" x14ac:dyDescent="0.2">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spans="1:27"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spans="1:27"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spans="1:27"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spans="1:27"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spans="1:27" x14ac:dyDescent="0.2">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spans="1:27"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spans="1:27"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spans="1:27"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spans="1:27"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spans="1:27" x14ac:dyDescent="0.2">
      <c r="A63" s="5"/>
      <c r="B63" s="5"/>
      <c r="C63" s="5"/>
      <c r="D63" s="5"/>
    </row>
  </sheetData>
  <mergeCells count="1">
    <mergeCell ref="A1:A3"/>
  </mergeCells>
  <dataValidations count="1">
    <dataValidation type="list" allowBlank="1" showInputMessage="1" showErrorMessage="1" sqref="A8" xr:uid="{EE5B25A5-BB04-4911-9743-F2E99E262D4E}">
      <formula1>$A$13:$A$45</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4D908-97D2-451B-B120-CF2170A947B2}">
  <dimension ref="A1:AW101"/>
  <sheetViews>
    <sheetView tabSelected="1" zoomScaleNormal="100" workbookViewId="0">
      <selection activeCell="E13" sqref="E13"/>
    </sheetView>
  </sheetViews>
  <sheetFormatPr baseColWidth="10" defaultColWidth="8.83203125" defaultRowHeight="15" x14ac:dyDescent="0.2"/>
  <cols>
    <col min="1" max="1" width="16" customWidth="1"/>
    <col min="3" max="3" width="9.83203125" bestFit="1" customWidth="1"/>
    <col min="4" max="4" width="20.1640625" customWidth="1"/>
    <col min="5" max="5" width="51.83203125" customWidth="1"/>
    <col min="6" max="6" width="55.5" customWidth="1"/>
    <col min="7" max="7" width="36.5" customWidth="1"/>
    <col min="8" max="8" width="32.5" customWidth="1"/>
    <col min="9" max="9" width="33.83203125" customWidth="1"/>
    <col min="10" max="10" width="24.5" customWidth="1"/>
    <col min="11" max="11" width="30" customWidth="1"/>
    <col min="12" max="12" width="33.1640625" customWidth="1"/>
    <col min="13" max="13" width="31.83203125" customWidth="1"/>
    <col min="14" max="14" width="17.1640625" bestFit="1" customWidth="1"/>
    <col min="15" max="15" width="15.33203125" hidden="1" customWidth="1"/>
    <col min="16" max="21" width="8.6640625" hidden="1" customWidth="1"/>
    <col min="22" max="22" width="11.83203125" hidden="1" customWidth="1"/>
    <col min="23" max="23" width="8.6640625" hidden="1" customWidth="1"/>
    <col min="24" max="24" width="0" hidden="1" customWidth="1"/>
  </cols>
  <sheetData>
    <row r="1" spans="1:49" x14ac:dyDescent="0.2">
      <c r="A1" s="295"/>
      <c r="B1" s="77"/>
      <c r="C1" s="64"/>
      <c r="D1" s="64"/>
      <c r="E1" s="64"/>
      <c r="F1" s="64"/>
      <c r="G1" s="64"/>
      <c r="H1" s="64"/>
      <c r="I1" s="64"/>
      <c r="J1" s="64"/>
      <c r="K1" s="64"/>
      <c r="L1" s="64"/>
      <c r="M1" s="64"/>
      <c r="N1" s="65"/>
      <c r="O1" s="5"/>
      <c r="P1" s="5"/>
      <c r="Q1" s="5"/>
      <c r="R1" s="5"/>
      <c r="S1" s="57"/>
      <c r="T1" s="57"/>
      <c r="U1" s="57"/>
      <c r="V1" s="57"/>
      <c r="W1" s="5"/>
      <c r="X1" s="5"/>
      <c r="Y1" s="5"/>
      <c r="Z1" s="5"/>
      <c r="AA1" s="5"/>
      <c r="AB1" s="5"/>
      <c r="AC1" s="5"/>
      <c r="AD1" s="5"/>
      <c r="AE1" s="5"/>
      <c r="AF1" s="5"/>
      <c r="AG1" s="5"/>
      <c r="AH1" s="5"/>
      <c r="AI1" s="5"/>
      <c r="AJ1" s="5"/>
      <c r="AK1" s="5"/>
      <c r="AL1" s="5"/>
      <c r="AM1" s="5"/>
      <c r="AN1" s="5"/>
      <c r="AO1" s="5"/>
      <c r="AP1" s="5"/>
      <c r="AQ1" s="5"/>
      <c r="AR1" s="5"/>
      <c r="AS1" s="5"/>
      <c r="AT1" s="5"/>
      <c r="AU1" s="5"/>
      <c r="AV1" s="5"/>
      <c r="AW1" s="5"/>
    </row>
    <row r="2" spans="1:49" ht="24" x14ac:dyDescent="0.3">
      <c r="A2" s="296"/>
      <c r="B2" s="79" t="s">
        <v>6</v>
      </c>
      <c r="C2" s="22"/>
      <c r="D2" s="62"/>
      <c r="E2" s="61"/>
      <c r="F2" s="61"/>
      <c r="G2" s="61" t="b">
        <v>0</v>
      </c>
      <c r="H2" s="61"/>
      <c r="I2" s="61"/>
      <c r="J2" s="98"/>
      <c r="K2" s="61" t="b">
        <v>1</v>
      </c>
      <c r="L2" s="61"/>
      <c r="M2" s="61"/>
      <c r="N2" s="66"/>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 x14ac:dyDescent="0.2">
      <c r="A3" s="297"/>
      <c r="B3" s="73"/>
      <c r="C3" s="61"/>
      <c r="D3" s="63"/>
      <c r="E3" s="63"/>
      <c r="F3" s="63"/>
      <c r="G3" s="63"/>
      <c r="H3" s="63"/>
      <c r="I3" s="63"/>
      <c r="J3" s="63"/>
      <c r="K3" s="63"/>
      <c r="L3" s="63"/>
      <c r="M3" s="63"/>
      <c r="N3" s="67"/>
      <c r="O3" s="46"/>
      <c r="P3" s="46"/>
      <c r="Q3" s="46"/>
      <c r="R3" s="46"/>
      <c r="S3" s="46"/>
      <c r="T3" s="46"/>
      <c r="U3" s="46"/>
      <c r="V3" s="46"/>
      <c r="W3" s="46"/>
      <c r="X3" s="46"/>
      <c r="Y3" s="46"/>
      <c r="Z3" s="46"/>
      <c r="AA3" s="5"/>
      <c r="AB3" s="5"/>
      <c r="AC3" s="5"/>
      <c r="AD3" s="5"/>
      <c r="AE3" s="5"/>
      <c r="AF3" s="5"/>
      <c r="AG3" s="5"/>
      <c r="AH3" s="5"/>
      <c r="AI3" s="5"/>
      <c r="AJ3" s="5"/>
      <c r="AK3" s="5"/>
      <c r="AL3" s="5"/>
      <c r="AM3" s="5"/>
      <c r="AN3" s="5"/>
      <c r="AO3" s="5"/>
      <c r="AP3" s="5"/>
      <c r="AQ3" s="5"/>
      <c r="AR3" s="5"/>
      <c r="AS3" s="5"/>
      <c r="AT3" s="5"/>
      <c r="AU3" s="5"/>
      <c r="AV3" s="5"/>
      <c r="AW3" s="5"/>
    </row>
    <row r="4" spans="1:49" ht="22" x14ac:dyDescent="0.3">
      <c r="A4" s="70"/>
      <c r="B4" s="80" t="str">
        <f>'1. Start'!A8</f>
        <v>CMM-01</v>
      </c>
      <c r="C4" s="22"/>
      <c r="D4" s="81" t="s">
        <v>24</v>
      </c>
      <c r="E4" s="71"/>
      <c r="F4" s="71"/>
      <c r="G4" s="71"/>
      <c r="H4" s="71"/>
      <c r="I4" s="71"/>
      <c r="J4" s="71"/>
      <c r="K4" s="71"/>
      <c r="L4" s="71"/>
      <c r="M4" s="71"/>
      <c r="N4" s="72"/>
      <c r="O4" s="47"/>
      <c r="P4" s="47"/>
      <c r="Q4" s="47"/>
      <c r="R4" s="47"/>
      <c r="S4" s="47"/>
      <c r="T4" s="47"/>
      <c r="U4" s="47"/>
      <c r="V4" s="47"/>
      <c r="W4" s="47"/>
      <c r="X4" s="47"/>
      <c r="Y4" s="47"/>
      <c r="Z4" s="47"/>
      <c r="AA4" s="5"/>
      <c r="AB4" s="5"/>
      <c r="AC4" s="5"/>
      <c r="AD4" s="5"/>
      <c r="AE4" s="5"/>
      <c r="AF4" s="5"/>
      <c r="AG4" s="5"/>
      <c r="AH4" s="5"/>
      <c r="AI4" s="5"/>
      <c r="AJ4" s="5"/>
      <c r="AK4" s="5"/>
      <c r="AL4" s="5"/>
      <c r="AM4" s="5"/>
      <c r="AN4" s="5"/>
      <c r="AO4" s="5"/>
      <c r="AP4" s="5"/>
      <c r="AQ4" s="5"/>
      <c r="AR4" s="5"/>
      <c r="AS4" s="5"/>
      <c r="AT4" s="5"/>
      <c r="AU4" s="5"/>
      <c r="AV4" s="5"/>
      <c r="AW4" s="5"/>
    </row>
    <row r="5" spans="1:49" x14ac:dyDescent="0.2">
      <c r="A5" s="78"/>
      <c r="B5" s="286"/>
      <c r="C5" s="286"/>
      <c r="D5" s="286"/>
      <c r="E5" s="286"/>
      <c r="F5" s="286"/>
      <c r="G5" s="286"/>
      <c r="H5" s="286"/>
      <c r="I5" s="286"/>
      <c r="J5" s="286"/>
      <c r="K5" s="286"/>
      <c r="L5" s="286"/>
      <c r="M5" s="287"/>
      <c r="N5" s="82"/>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row>
    <row r="6" spans="1:49" x14ac:dyDescent="0.2">
      <c r="A6" s="73"/>
      <c r="B6" s="73"/>
      <c r="C6" s="74"/>
      <c r="D6" s="74"/>
      <c r="E6" s="74"/>
      <c r="F6" s="74"/>
      <c r="G6" s="74"/>
      <c r="H6" s="74"/>
      <c r="I6" s="74"/>
      <c r="J6" s="74"/>
      <c r="K6" s="74"/>
      <c r="L6" s="74"/>
      <c r="M6" s="75"/>
      <c r="N6" s="76"/>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x14ac:dyDescent="0.2">
      <c r="A7" s="322" t="s">
        <v>61</v>
      </c>
      <c r="B7" s="320" t="s">
        <v>62</v>
      </c>
      <c r="C7" s="320" t="s">
        <v>63</v>
      </c>
      <c r="D7" s="320" t="s">
        <v>195</v>
      </c>
      <c r="E7" s="320" t="s">
        <v>23</v>
      </c>
      <c r="F7" s="320" t="s">
        <v>103</v>
      </c>
      <c r="G7" s="317" t="s">
        <v>101</v>
      </c>
      <c r="H7" s="318"/>
      <c r="I7" s="319"/>
      <c r="J7" s="183"/>
      <c r="K7" s="183"/>
      <c r="L7" s="183"/>
      <c r="M7" s="184"/>
      <c r="N7" s="18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 ht="33" thickBot="1" x14ac:dyDescent="0.25">
      <c r="A8" s="323"/>
      <c r="B8" s="321"/>
      <c r="C8" s="321"/>
      <c r="D8" s="321"/>
      <c r="E8" s="321"/>
      <c r="F8" s="321"/>
      <c r="G8" s="40" t="s">
        <v>435</v>
      </c>
      <c r="H8" s="39" t="s">
        <v>436</v>
      </c>
      <c r="I8" s="38" t="s">
        <v>437</v>
      </c>
      <c r="J8" s="83" t="s">
        <v>196</v>
      </c>
      <c r="K8" s="68" t="s">
        <v>64</v>
      </c>
      <c r="L8" s="68" t="s">
        <v>65</v>
      </c>
      <c r="M8" s="68" t="s">
        <v>66</v>
      </c>
      <c r="N8" s="69" t="s">
        <v>67</v>
      </c>
      <c r="O8" s="5"/>
      <c r="P8" s="2" t="s">
        <v>43</v>
      </c>
      <c r="Q8" s="2" t="s">
        <v>45</v>
      </c>
      <c r="R8" s="2" t="s">
        <v>68</v>
      </c>
      <c r="S8" s="2" t="s">
        <v>47</v>
      </c>
      <c r="T8" s="5"/>
      <c r="U8" s="5"/>
      <c r="V8" s="283" t="s">
        <v>523</v>
      </c>
      <c r="W8" s="283"/>
      <c r="X8" s="5"/>
      <c r="Y8" s="5"/>
      <c r="Z8" s="5"/>
      <c r="AA8" s="5"/>
      <c r="AB8" s="5"/>
      <c r="AC8" s="5"/>
      <c r="AD8" s="5"/>
      <c r="AE8" s="5"/>
      <c r="AF8" s="5"/>
      <c r="AG8" s="5"/>
      <c r="AH8" s="5"/>
      <c r="AI8" s="5"/>
      <c r="AJ8" s="5"/>
      <c r="AK8" s="5"/>
      <c r="AL8" s="5"/>
      <c r="AM8" s="5"/>
      <c r="AN8" s="5"/>
      <c r="AO8" s="5"/>
      <c r="AP8" s="5"/>
      <c r="AQ8" s="5"/>
      <c r="AR8" s="5"/>
      <c r="AS8" s="5"/>
      <c r="AT8" s="5"/>
      <c r="AU8" s="5"/>
      <c r="AV8" s="5"/>
      <c r="AW8" s="5"/>
    </row>
    <row r="9" spans="1:49" ht="48" x14ac:dyDescent="0.2">
      <c r="A9" s="313" t="s">
        <v>69</v>
      </c>
      <c r="B9" s="145" t="s">
        <v>70</v>
      </c>
      <c r="C9" s="285"/>
      <c r="D9" s="138" t="s">
        <v>527</v>
      </c>
      <c r="E9" s="139" t="s">
        <v>528</v>
      </c>
      <c r="F9" s="139" t="s">
        <v>439</v>
      </c>
      <c r="G9" s="139" t="s">
        <v>438</v>
      </c>
      <c r="H9" s="139" t="s">
        <v>440</v>
      </c>
      <c r="I9" s="139" t="s">
        <v>441</v>
      </c>
      <c r="J9" s="138" t="s">
        <v>45</v>
      </c>
      <c r="K9" s="138"/>
      <c r="L9" s="138"/>
      <c r="M9" s="138"/>
      <c r="N9" s="140"/>
      <c r="O9" s="5"/>
      <c r="P9" s="2" t="str">
        <f t="shared" ref="P9:P20" si="0">IF(J9="high",1,"")</f>
        <v/>
      </c>
      <c r="Q9" s="2">
        <f t="shared" ref="Q9:Q20" si="1">IF(J9="Medium",1,"")</f>
        <v>1</v>
      </c>
      <c r="R9" s="2" t="str">
        <f t="shared" ref="R9:R20" si="2">IF(J9="low",1,"")</f>
        <v/>
      </c>
      <c r="S9" s="2" t="str">
        <f>IF(J9="Unknown",1,"")</f>
        <v/>
      </c>
      <c r="T9" s="5"/>
      <c r="U9" s="5"/>
      <c r="V9" s="283" t="e" cm="1">
        <f t="array" ref="V9">_xlfn.IFS('1. Start'!C8="Data Management",FALSE,'1. Start'!C8="MCS",FALSE)</f>
        <v>#N/A</v>
      </c>
      <c r="W9" s="283" t="e">
        <f>IF(G2=V9,V9,G2)</f>
        <v>#N/A</v>
      </c>
      <c r="X9" s="5"/>
      <c r="Y9" s="5"/>
      <c r="Z9" s="5"/>
      <c r="AA9" s="5"/>
      <c r="AB9" s="5"/>
      <c r="AC9" s="5"/>
      <c r="AD9" s="5"/>
      <c r="AE9" s="5"/>
      <c r="AF9" s="5"/>
      <c r="AG9" s="5"/>
      <c r="AH9" s="5"/>
      <c r="AI9" s="5"/>
      <c r="AJ9" s="5"/>
      <c r="AK9" s="5"/>
      <c r="AL9" s="5"/>
      <c r="AM9" s="5"/>
      <c r="AN9" s="5"/>
      <c r="AO9" s="5"/>
      <c r="AP9" s="5"/>
      <c r="AQ9" s="5"/>
      <c r="AR9" s="5"/>
      <c r="AS9" s="5"/>
      <c r="AT9" s="5"/>
      <c r="AU9" s="5"/>
      <c r="AV9" s="5"/>
      <c r="AW9" s="5"/>
    </row>
    <row r="10" spans="1:49" ht="32" x14ac:dyDescent="0.2">
      <c r="A10" s="314"/>
      <c r="B10" s="146" t="s">
        <v>71</v>
      </c>
      <c r="C10" s="141"/>
      <c r="D10" s="142" t="s">
        <v>72</v>
      </c>
      <c r="E10" s="142" t="s">
        <v>73</v>
      </c>
      <c r="F10" s="142" t="s">
        <v>439</v>
      </c>
      <c r="G10" s="142" t="s">
        <v>438</v>
      </c>
      <c r="H10" s="142" t="s">
        <v>440</v>
      </c>
      <c r="I10" s="142" t="s">
        <v>441</v>
      </c>
      <c r="J10" s="142" t="s">
        <v>43</v>
      </c>
      <c r="K10" s="141"/>
      <c r="L10" s="141"/>
      <c r="M10" s="141"/>
      <c r="N10" s="143"/>
      <c r="O10" s="5"/>
      <c r="P10" s="2">
        <f t="shared" si="0"/>
        <v>1</v>
      </c>
      <c r="Q10" s="2" t="str">
        <f t="shared" si="1"/>
        <v/>
      </c>
      <c r="R10" s="2" t="str">
        <f t="shared" si="2"/>
        <v/>
      </c>
      <c r="S10" s="2" t="str">
        <f t="shared" ref="S10:S20" si="3">IF(J10="Unknown",1,"")</f>
        <v/>
      </c>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row>
    <row r="11" spans="1:49" ht="32" x14ac:dyDescent="0.2">
      <c r="A11" s="314"/>
      <c r="B11" s="146" t="s">
        <v>74</v>
      </c>
      <c r="C11" s="141"/>
      <c r="D11" s="141" t="s">
        <v>75</v>
      </c>
      <c r="E11" s="142" t="s">
        <v>442</v>
      </c>
      <c r="F11" s="142" t="s">
        <v>439</v>
      </c>
      <c r="G11" s="142" t="s">
        <v>438</v>
      </c>
      <c r="H11" s="142" t="s">
        <v>440</v>
      </c>
      <c r="I11" s="142" t="s">
        <v>441</v>
      </c>
      <c r="J11" s="141" t="s">
        <v>68</v>
      </c>
      <c r="K11" s="141"/>
      <c r="L11" s="141"/>
      <c r="M11" s="141"/>
      <c r="N11" s="143"/>
      <c r="O11" s="5"/>
      <c r="P11" s="2" t="str">
        <f t="shared" si="0"/>
        <v/>
      </c>
      <c r="Q11" s="2" t="str">
        <f t="shared" si="1"/>
        <v/>
      </c>
      <c r="R11" s="2">
        <f t="shared" si="2"/>
        <v>1</v>
      </c>
      <c r="S11" s="2" t="str">
        <f t="shared" si="3"/>
        <v/>
      </c>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ht="48" x14ac:dyDescent="0.2">
      <c r="A12" s="314"/>
      <c r="B12" s="146" t="s">
        <v>76</v>
      </c>
      <c r="C12" s="141"/>
      <c r="D12" s="141" t="s">
        <v>77</v>
      </c>
      <c r="E12" s="142" t="s">
        <v>78</v>
      </c>
      <c r="F12" s="142" t="s">
        <v>439</v>
      </c>
      <c r="G12" s="142" t="s">
        <v>438</v>
      </c>
      <c r="H12" s="142" t="s">
        <v>440</v>
      </c>
      <c r="I12" s="142" t="s">
        <v>441</v>
      </c>
      <c r="J12" s="142" t="s">
        <v>45</v>
      </c>
      <c r="K12" s="141"/>
      <c r="L12" s="141"/>
      <c r="M12" s="141"/>
      <c r="N12" s="143"/>
      <c r="O12" s="5"/>
      <c r="P12" s="2" t="str">
        <f t="shared" si="0"/>
        <v/>
      </c>
      <c r="Q12" s="2">
        <f t="shared" si="1"/>
        <v>1</v>
      </c>
      <c r="R12" s="2" t="str">
        <f t="shared" si="2"/>
        <v/>
      </c>
      <c r="S12" s="2" t="str">
        <f t="shared" si="3"/>
        <v/>
      </c>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ht="48" x14ac:dyDescent="0.2">
      <c r="A13" s="314"/>
      <c r="B13" s="146" t="s">
        <v>79</v>
      </c>
      <c r="C13" s="141"/>
      <c r="D13" s="141" t="s">
        <v>80</v>
      </c>
      <c r="E13" s="142" t="s">
        <v>529</v>
      </c>
      <c r="F13" s="142" t="s">
        <v>439</v>
      </c>
      <c r="G13" s="142" t="s">
        <v>438</v>
      </c>
      <c r="H13" s="142" t="s">
        <v>440</v>
      </c>
      <c r="I13" s="142" t="s">
        <v>441</v>
      </c>
      <c r="J13" s="142" t="s">
        <v>45</v>
      </c>
      <c r="K13" s="141"/>
      <c r="L13" s="141"/>
      <c r="M13" s="141"/>
      <c r="N13" s="143"/>
      <c r="O13" s="5"/>
      <c r="P13" s="2" t="str">
        <f t="shared" si="0"/>
        <v/>
      </c>
      <c r="Q13" s="2">
        <f t="shared" si="1"/>
        <v>1</v>
      </c>
      <c r="R13" s="2" t="str">
        <f t="shared" si="2"/>
        <v/>
      </c>
      <c r="S13" s="2" t="str">
        <f t="shared" si="3"/>
        <v/>
      </c>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ht="48" x14ac:dyDescent="0.2">
      <c r="A14" s="314"/>
      <c r="B14" s="146" t="s">
        <v>81</v>
      </c>
      <c r="C14" s="141"/>
      <c r="D14" s="141" t="s">
        <v>82</v>
      </c>
      <c r="E14" s="142" t="s">
        <v>443</v>
      </c>
      <c r="F14" s="142" t="s">
        <v>439</v>
      </c>
      <c r="G14" s="142" t="s">
        <v>438</v>
      </c>
      <c r="H14" s="142" t="s">
        <v>440</v>
      </c>
      <c r="I14" s="142" t="s">
        <v>441</v>
      </c>
      <c r="J14" s="142" t="s">
        <v>68</v>
      </c>
      <c r="K14" s="141"/>
      <c r="L14" s="141"/>
      <c r="M14" s="141"/>
      <c r="N14" s="143"/>
      <c r="O14" s="5"/>
      <c r="P14" s="2" t="str">
        <f t="shared" si="0"/>
        <v/>
      </c>
      <c r="Q14" s="2" t="str">
        <f t="shared" si="1"/>
        <v/>
      </c>
      <c r="R14" s="2">
        <f t="shared" si="2"/>
        <v>1</v>
      </c>
      <c r="S14" s="2" t="str">
        <f t="shared" si="3"/>
        <v/>
      </c>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 ht="64" x14ac:dyDescent="0.2">
      <c r="A15" s="314"/>
      <c r="B15" s="146" t="s">
        <v>83</v>
      </c>
      <c r="C15" s="141"/>
      <c r="D15" s="141" t="s">
        <v>84</v>
      </c>
      <c r="E15" s="142" t="s">
        <v>444</v>
      </c>
      <c r="F15" s="142" t="s">
        <v>439</v>
      </c>
      <c r="G15" s="142" t="s">
        <v>438</v>
      </c>
      <c r="H15" s="142" t="s">
        <v>440</v>
      </c>
      <c r="I15" s="142" t="s">
        <v>441</v>
      </c>
      <c r="J15" s="142" t="s">
        <v>43</v>
      </c>
      <c r="K15" s="141"/>
      <c r="L15" s="141"/>
      <c r="M15" s="141"/>
      <c r="N15" s="143"/>
      <c r="O15" s="5"/>
      <c r="P15" s="2">
        <f t="shared" si="0"/>
        <v>1</v>
      </c>
      <c r="Q15" s="2" t="str">
        <f t="shared" si="1"/>
        <v/>
      </c>
      <c r="R15" s="2" t="str">
        <f t="shared" si="2"/>
        <v/>
      </c>
      <c r="S15" s="2" t="str">
        <f t="shared" si="3"/>
        <v/>
      </c>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ht="32" x14ac:dyDescent="0.2">
      <c r="A16" s="315" t="s">
        <v>85</v>
      </c>
      <c r="B16" s="146" t="s">
        <v>86</v>
      </c>
      <c r="C16" s="141"/>
      <c r="D16" s="141" t="s">
        <v>87</v>
      </c>
      <c r="E16" s="142" t="s">
        <v>88</v>
      </c>
      <c r="F16" s="142" t="s">
        <v>439</v>
      </c>
      <c r="G16" s="142" t="s">
        <v>438</v>
      </c>
      <c r="H16" s="142" t="s">
        <v>440</v>
      </c>
      <c r="I16" s="142" t="s">
        <v>441</v>
      </c>
      <c r="J16" s="142" t="s">
        <v>43</v>
      </c>
      <c r="K16" s="141"/>
      <c r="L16" s="141"/>
      <c r="M16" s="141"/>
      <c r="N16" s="143"/>
      <c r="O16" s="5"/>
      <c r="P16" s="2">
        <f t="shared" si="0"/>
        <v>1</v>
      </c>
      <c r="Q16" s="2" t="str">
        <f t="shared" si="1"/>
        <v/>
      </c>
      <c r="R16" s="2" t="str">
        <f t="shared" si="2"/>
        <v/>
      </c>
      <c r="S16" s="2" t="str">
        <f t="shared" si="3"/>
        <v/>
      </c>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1:49" ht="32" x14ac:dyDescent="0.2">
      <c r="A17" s="315"/>
      <c r="B17" s="146" t="s">
        <v>89</v>
      </c>
      <c r="D17" s="141" t="s">
        <v>90</v>
      </c>
      <c r="E17" s="142" t="s">
        <v>91</v>
      </c>
      <c r="F17" s="142" t="s">
        <v>439</v>
      </c>
      <c r="G17" s="142" t="s">
        <v>438</v>
      </c>
      <c r="H17" s="142" t="s">
        <v>440</v>
      </c>
      <c r="I17" s="142" t="s">
        <v>441</v>
      </c>
      <c r="J17" s="142" t="s">
        <v>47</v>
      </c>
      <c r="K17" s="141"/>
      <c r="L17" s="141"/>
      <c r="M17" s="141"/>
      <c r="N17" s="143"/>
      <c r="O17" s="5"/>
      <c r="P17" s="2" t="str">
        <f t="shared" si="0"/>
        <v/>
      </c>
      <c r="Q17" s="2" t="str">
        <f t="shared" si="1"/>
        <v/>
      </c>
      <c r="R17" s="2" t="str">
        <f t="shared" si="2"/>
        <v/>
      </c>
      <c r="S17" s="2">
        <f t="shared" si="3"/>
        <v>1</v>
      </c>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ht="32" x14ac:dyDescent="0.2">
      <c r="A18" s="315"/>
      <c r="B18" s="146" t="s">
        <v>92</v>
      </c>
      <c r="C18" s="141"/>
      <c r="D18" s="141" t="s">
        <v>93</v>
      </c>
      <c r="E18" s="142" t="s">
        <v>94</v>
      </c>
      <c r="F18" s="142" t="s">
        <v>439</v>
      </c>
      <c r="G18" s="142" t="s">
        <v>438</v>
      </c>
      <c r="H18" s="142" t="s">
        <v>440</v>
      </c>
      <c r="I18" s="142" t="s">
        <v>441</v>
      </c>
      <c r="J18" s="142"/>
      <c r="K18" s="141"/>
      <c r="L18" s="141"/>
      <c r="M18" s="141"/>
      <c r="N18" s="143"/>
      <c r="O18" s="5"/>
      <c r="P18" s="2" t="str">
        <f t="shared" si="0"/>
        <v/>
      </c>
      <c r="Q18" s="2" t="str">
        <f t="shared" si="1"/>
        <v/>
      </c>
      <c r="R18" s="2" t="str">
        <f t="shared" si="2"/>
        <v/>
      </c>
      <c r="S18" s="2" t="str">
        <f t="shared" si="3"/>
        <v/>
      </c>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pans="1:49" ht="32" x14ac:dyDescent="0.2">
      <c r="A19" s="315"/>
      <c r="B19" s="146" t="s">
        <v>95</v>
      </c>
      <c r="C19" s="141"/>
      <c r="D19" s="141" t="s">
        <v>96</v>
      </c>
      <c r="E19" s="142" t="s">
        <v>94</v>
      </c>
      <c r="F19" s="142" t="s">
        <v>439</v>
      </c>
      <c r="G19" s="142" t="s">
        <v>438</v>
      </c>
      <c r="H19" s="142" t="s">
        <v>440</v>
      </c>
      <c r="I19" s="142" t="s">
        <v>441</v>
      </c>
      <c r="J19" s="142"/>
      <c r="K19" s="141"/>
      <c r="L19" s="141"/>
      <c r="M19" s="141"/>
      <c r="N19" s="143"/>
      <c r="O19" s="5"/>
      <c r="P19" s="2" t="str">
        <f t="shared" si="0"/>
        <v/>
      </c>
      <c r="Q19" s="2" t="str">
        <f t="shared" si="1"/>
        <v/>
      </c>
      <c r="R19" s="2" t="str">
        <f t="shared" si="2"/>
        <v/>
      </c>
      <c r="S19" s="2" t="str">
        <f t="shared" si="3"/>
        <v/>
      </c>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49" thickBot="1" x14ac:dyDescent="0.25">
      <c r="A20" s="316"/>
      <c r="B20" s="147" t="s">
        <v>97</v>
      </c>
      <c r="C20" s="136"/>
      <c r="D20" s="136" t="s">
        <v>98</v>
      </c>
      <c r="E20" s="144" t="s">
        <v>445</v>
      </c>
      <c r="F20" s="144" t="s">
        <v>439</v>
      </c>
      <c r="G20" s="144" t="s">
        <v>438</v>
      </c>
      <c r="H20" s="144" t="s">
        <v>440</v>
      </c>
      <c r="I20" s="144" t="s">
        <v>441</v>
      </c>
      <c r="J20" s="144"/>
      <c r="K20" s="136"/>
      <c r="L20" s="136"/>
      <c r="M20" s="136"/>
      <c r="N20" s="137"/>
      <c r="O20" s="5"/>
      <c r="P20" s="2" t="str">
        <f t="shared" si="0"/>
        <v/>
      </c>
      <c r="Q20" s="2" t="str">
        <f t="shared" si="1"/>
        <v/>
      </c>
      <c r="R20" s="2" t="str">
        <f t="shared" si="2"/>
        <v/>
      </c>
      <c r="S20" s="2" t="str">
        <f t="shared" si="3"/>
        <v/>
      </c>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x14ac:dyDescent="0.2">
      <c r="A21" s="16"/>
      <c r="B21" s="5"/>
      <c r="C21" s="5"/>
      <c r="D21" s="5"/>
      <c r="E21" s="16"/>
      <c r="F21" s="16"/>
      <c r="G21" s="16"/>
      <c r="H21" s="16"/>
      <c r="I21" s="16"/>
      <c r="J21" s="5"/>
      <c r="K21" s="5"/>
      <c r="L21" s="5"/>
      <c r="M21" s="5"/>
      <c r="N21" s="5"/>
      <c r="P21" s="2"/>
      <c r="Q21" s="2"/>
      <c r="R21" s="2"/>
      <c r="S21" s="2"/>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 x14ac:dyDescent="0.2">
      <c r="A22" s="5"/>
      <c r="B22" s="5"/>
      <c r="C22" s="5"/>
      <c r="D22" s="5"/>
      <c r="E22" s="5"/>
      <c r="F22" s="5"/>
      <c r="G22" s="5"/>
      <c r="H22" s="5"/>
      <c r="I22" s="5"/>
      <c r="J22" s="5"/>
      <c r="K22" s="5"/>
      <c r="L22" s="5"/>
      <c r="M22" s="5"/>
      <c r="N22" s="5"/>
      <c r="O22" s="2" t="s">
        <v>99</v>
      </c>
      <c r="P22" s="2">
        <f>COUNT(P9:P20)</f>
        <v>3</v>
      </c>
      <c r="Q22" s="2">
        <f t="shared" ref="Q22:R22" si="4">COUNT(Q9:Q20)</f>
        <v>3</v>
      </c>
      <c r="R22" s="2">
        <f t="shared" si="4"/>
        <v>2</v>
      </c>
      <c r="S22" s="2">
        <f>COUNT(S9:S20)</f>
        <v>1</v>
      </c>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 x14ac:dyDescent="0.2">
      <c r="A23" s="5"/>
      <c r="B23" s="5"/>
      <c r="C23" s="5"/>
      <c r="D23" s="5"/>
      <c r="E23" s="5"/>
      <c r="F23" s="5"/>
      <c r="G23" s="5"/>
      <c r="H23" s="5"/>
      <c r="I23" s="5"/>
      <c r="J23" s="5"/>
      <c r="K23" s="5"/>
      <c r="L23" s="5"/>
      <c r="M23" s="5"/>
      <c r="N23" s="5"/>
      <c r="O23" s="2" t="s">
        <v>100</v>
      </c>
      <c r="P23" s="2">
        <f>P22/SUM($P$22:$R$22)</f>
        <v>0.375</v>
      </c>
      <c r="Q23" s="2">
        <f t="shared" ref="Q23:R23" si="5">Q22/SUM($P$22:$R$22)</f>
        <v>0.375</v>
      </c>
      <c r="R23" s="2">
        <f t="shared" si="5"/>
        <v>0.25</v>
      </c>
      <c r="S23" s="2"/>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 x14ac:dyDescent="0.2">
      <c r="A24" s="5"/>
      <c r="B24" s="5"/>
      <c r="C24" s="5"/>
      <c r="D24" s="58"/>
      <c r="E24" s="59"/>
      <c r="F24" s="59"/>
      <c r="G24" s="59"/>
      <c r="H24" s="59"/>
      <c r="I24" s="59"/>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x14ac:dyDescent="0.2">
      <c r="A25" s="5"/>
      <c r="B25" s="5"/>
      <c r="C25" s="5"/>
      <c r="D25" s="58"/>
      <c r="E25" s="59"/>
      <c r="F25" s="59"/>
      <c r="G25" s="59"/>
      <c r="H25" s="59"/>
      <c r="I25" s="59"/>
      <c r="J25" s="5"/>
      <c r="K25" s="5"/>
      <c r="L25" s="5"/>
      <c r="M25" s="5"/>
      <c r="N25" s="5"/>
      <c r="O25" s="5" t="s">
        <v>61</v>
      </c>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x14ac:dyDescent="0.2">
      <c r="A26" s="5"/>
      <c r="B26" s="5"/>
      <c r="C26" s="5"/>
      <c r="D26" s="58"/>
      <c r="E26" s="59"/>
      <c r="F26" s="59"/>
      <c r="G26" s="59"/>
      <c r="H26" s="59"/>
      <c r="I26" s="59"/>
      <c r="J26" s="5"/>
      <c r="K26" s="5"/>
      <c r="L26" s="5"/>
      <c r="M26" s="5"/>
      <c r="N26" s="5"/>
      <c r="O26" s="5" t="s">
        <v>69</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x14ac:dyDescent="0.2">
      <c r="A27" s="5"/>
      <c r="B27" s="5"/>
      <c r="C27" s="5"/>
      <c r="D27" s="58"/>
      <c r="E27" s="59"/>
      <c r="F27" s="59"/>
      <c r="G27" s="59"/>
      <c r="H27" s="59"/>
      <c r="I27" s="59"/>
      <c r="J27" s="5"/>
      <c r="K27" s="5"/>
      <c r="L27" s="5"/>
      <c r="M27" s="5"/>
      <c r="N27" s="5"/>
      <c r="O27" s="5" t="s">
        <v>99</v>
      </c>
      <c r="P27" s="5">
        <f>COUNT(P9:P15)</f>
        <v>2</v>
      </c>
      <c r="Q27" s="5">
        <f>COUNT(Q9:Q15)</f>
        <v>3</v>
      </c>
      <c r="R27" s="5">
        <f>COUNT(R9:R15)</f>
        <v>2</v>
      </c>
      <c r="S27" s="5">
        <f>COUNT(S9:S15)</f>
        <v>0</v>
      </c>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x14ac:dyDescent="0.2">
      <c r="A28" s="5"/>
      <c r="B28" s="5"/>
      <c r="C28" s="5"/>
      <c r="D28" s="58"/>
      <c r="E28" s="59"/>
      <c r="F28" s="59"/>
      <c r="G28" s="59"/>
      <c r="H28" s="59"/>
      <c r="I28" s="59"/>
      <c r="J28" s="5"/>
      <c r="K28" s="5"/>
      <c r="L28" s="5"/>
      <c r="M28" s="5"/>
      <c r="N28" s="5"/>
      <c r="O28" s="5" t="s">
        <v>100</v>
      </c>
      <c r="P28" s="5">
        <f>P27/SUM(P27:R27)</f>
        <v>0.2857142857142857</v>
      </c>
      <c r="Q28" s="5">
        <f>Q27/SUM(P27:R27)</f>
        <v>0.42857142857142855</v>
      </c>
      <c r="R28" s="5">
        <f>R27/SUM(P27:R27)</f>
        <v>0.2857142857142857</v>
      </c>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 x14ac:dyDescent="0.2">
      <c r="A29" s="5"/>
      <c r="B29" s="5"/>
      <c r="C29" s="5"/>
      <c r="D29" s="60"/>
      <c r="E29" s="59"/>
      <c r="F29" s="59"/>
      <c r="G29" s="59"/>
      <c r="H29" s="59"/>
      <c r="I29" s="59"/>
      <c r="J29" s="5"/>
      <c r="K29" s="5"/>
      <c r="L29" s="5"/>
      <c r="M29" s="5"/>
      <c r="N29" s="5"/>
      <c r="O29" s="5" t="s">
        <v>123</v>
      </c>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 x14ac:dyDescent="0.2">
      <c r="A30" s="5"/>
      <c r="B30" s="5"/>
      <c r="C30" s="5"/>
      <c r="D30" s="58"/>
      <c r="E30" s="59"/>
      <c r="F30" s="59"/>
      <c r="G30" s="59"/>
      <c r="H30" s="59"/>
      <c r="I30" s="59"/>
      <c r="J30" s="5"/>
      <c r="K30" s="5"/>
      <c r="L30" s="5"/>
      <c r="M30" s="5"/>
      <c r="N30" s="5"/>
      <c r="O30" s="5" t="s">
        <v>99</v>
      </c>
      <c r="P30" s="5">
        <f>COUNT(P16:P20)</f>
        <v>1</v>
      </c>
      <c r="Q30" s="5">
        <f>COUNT(Q16:Q20)</f>
        <v>0</v>
      </c>
      <c r="R30" s="5">
        <f t="shared" ref="R30:S30" si="6">COUNT(R16:R20)</f>
        <v>0</v>
      </c>
      <c r="S30" s="5">
        <f t="shared" si="6"/>
        <v>1</v>
      </c>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 x14ac:dyDescent="0.2">
      <c r="A31" s="5"/>
      <c r="B31" s="5"/>
      <c r="C31" s="5"/>
      <c r="D31" s="58"/>
      <c r="E31" s="59"/>
      <c r="F31" s="59"/>
      <c r="G31" s="59"/>
      <c r="H31" s="59"/>
      <c r="I31" s="59"/>
      <c r="J31" s="5"/>
      <c r="K31" s="5"/>
      <c r="L31" s="5"/>
      <c r="M31" s="5"/>
      <c r="N31" s="5"/>
      <c r="O31" s="5" t="s">
        <v>100</v>
      </c>
      <c r="P31" s="5">
        <f>P30/SUM(P30:R30)</f>
        <v>1</v>
      </c>
      <c r="Q31" s="5">
        <f>Q30/SUM(P30:R30)</f>
        <v>0</v>
      </c>
      <c r="R31" s="5">
        <f>R30/SUM(P30:R30)</f>
        <v>0</v>
      </c>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 x14ac:dyDescent="0.2">
      <c r="A32" s="5"/>
      <c r="B32" s="5"/>
      <c r="C32" s="5"/>
      <c r="D32" s="60"/>
      <c r="E32" s="59"/>
      <c r="F32" s="59"/>
      <c r="G32" s="59"/>
      <c r="H32" s="59"/>
      <c r="I32" s="59"/>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49" x14ac:dyDescent="0.2">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49" x14ac:dyDescent="0.2">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49" x14ac:dyDescent="0.2">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49" x14ac:dyDescent="0.2">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49" x14ac:dyDescent="0.2">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49" x14ac:dyDescent="0.2">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49" x14ac:dyDescent="0.2">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row>
    <row r="40" spans="1:49" x14ac:dyDescent="0.2">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 x14ac:dyDescent="0.2">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row>
    <row r="42" spans="1:49"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row>
    <row r="43" spans="1:49"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row>
    <row r="44" spans="1:49" x14ac:dyDescent="0.2">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row>
    <row r="45" spans="1:49" x14ac:dyDescent="0.2">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row>
    <row r="46" spans="1:49" x14ac:dyDescent="0.2">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row>
    <row r="47" spans="1:49" x14ac:dyDescent="0.2">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row>
    <row r="48" spans="1:49"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row>
    <row r="49" spans="1:49"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row>
    <row r="50" spans="1:49"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row>
    <row r="51" spans="1:49"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row>
    <row r="52" spans="1:49"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row>
    <row r="53" spans="1:49" x14ac:dyDescent="0.2">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row>
    <row r="54" spans="1:49"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row>
    <row r="55" spans="1:49"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row>
    <row r="56" spans="1:49"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row>
    <row r="57" spans="1:49"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row>
    <row r="58" spans="1:49" x14ac:dyDescent="0.2">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row>
    <row r="59" spans="1:49"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row>
    <row r="60" spans="1:49"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row>
    <row r="61" spans="1:49"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row>
    <row r="62" spans="1:49"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row>
    <row r="63" spans="1:49"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row>
    <row r="64" spans="1:49"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row>
    <row r="65" spans="1:49"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row>
    <row r="66" spans="1:49" x14ac:dyDescent="0.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row>
    <row r="67" spans="1:49" x14ac:dyDescent="0.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row>
    <row r="68" spans="1:49" x14ac:dyDescent="0.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row>
    <row r="69" spans="1:49"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row>
    <row r="70" spans="1:49" x14ac:dyDescent="0.2">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row>
    <row r="71" spans="1:49" x14ac:dyDescent="0.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row>
    <row r="72" spans="1:49" x14ac:dyDescent="0.2">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row>
    <row r="73" spans="1:49" x14ac:dyDescent="0.2">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row>
    <row r="74" spans="1:49" x14ac:dyDescent="0.2">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row>
    <row r="75" spans="1:49" x14ac:dyDescent="0.2">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row>
    <row r="76" spans="1:49" x14ac:dyDescent="0.2">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row>
    <row r="77" spans="1:49" x14ac:dyDescent="0.2">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row>
    <row r="78" spans="1:49" x14ac:dyDescent="0.2">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row>
    <row r="79" spans="1:49" x14ac:dyDescent="0.2">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row>
    <row r="80" spans="1:49" x14ac:dyDescent="0.2">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row>
    <row r="81" spans="1:49" x14ac:dyDescent="0.2">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row>
    <row r="82" spans="1:49" x14ac:dyDescent="0.2">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row>
    <row r="83" spans="1:49" x14ac:dyDescent="0.2">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row>
    <row r="84" spans="1:49"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row>
    <row r="85" spans="1:49" x14ac:dyDescent="0.2">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row>
    <row r="86" spans="1:49" x14ac:dyDescent="0.2">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row>
    <row r="87" spans="1:49" x14ac:dyDescent="0.2">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row>
    <row r="88" spans="1:49" x14ac:dyDescent="0.2">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row>
    <row r="89" spans="1:49" x14ac:dyDescent="0.2">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row>
    <row r="90" spans="1:49" x14ac:dyDescent="0.2">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row>
    <row r="91" spans="1:49"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row>
    <row r="92" spans="1:49" x14ac:dyDescent="0.2">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row>
    <row r="93" spans="1:49" x14ac:dyDescent="0.2">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row>
    <row r="94" spans="1:49" x14ac:dyDescent="0.2">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row>
    <row r="95" spans="1:49" x14ac:dyDescent="0.2">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row>
    <row r="96" spans="1:49" x14ac:dyDescent="0.2">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row>
    <row r="97" spans="1:49" x14ac:dyDescent="0.2">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row>
    <row r="98" spans="1:49" x14ac:dyDescent="0.2">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row>
    <row r="99" spans="1:49" x14ac:dyDescent="0.2">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row>
    <row r="100" spans="1:49"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row>
    <row r="101" spans="1:49"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row>
  </sheetData>
  <mergeCells count="10">
    <mergeCell ref="A1:A3"/>
    <mergeCell ref="A9:A15"/>
    <mergeCell ref="A16:A20"/>
    <mergeCell ref="G7:I7"/>
    <mergeCell ref="F7:F8"/>
    <mergeCell ref="E7:E8"/>
    <mergeCell ref="D7:D8"/>
    <mergeCell ref="C7:C8"/>
    <mergeCell ref="B7:B8"/>
    <mergeCell ref="A7:A8"/>
  </mergeCells>
  <phoneticPr fontId="2" type="noConversion"/>
  <conditionalFormatting sqref="B9:N15">
    <cfRule type="expression" dxfId="81" priority="1">
      <formula>$W$9=FALSE</formula>
    </cfRule>
  </conditionalFormatting>
  <conditionalFormatting sqref="J9:J20">
    <cfRule type="containsText" dxfId="80" priority="24" operator="containsText" text="N/A">
      <formula>NOT(ISERROR(SEARCH("N/A",J9)))</formula>
    </cfRule>
    <cfRule type="containsText" dxfId="79" priority="27" stopIfTrue="1" operator="containsText" text="Unknown">
      <formula>NOT(ISERROR(SEARCH("Unknown",J9)))</formula>
    </cfRule>
    <cfRule type="containsText" dxfId="78" priority="29" operator="containsText" text="Low">
      <formula>NOT(ISERROR(SEARCH("Low",J9)))</formula>
    </cfRule>
    <cfRule type="containsText" dxfId="77" priority="30" operator="containsText" text="Medium">
      <formula>NOT(ISERROR(SEARCH("Medium",J9)))</formula>
    </cfRule>
    <cfRule type="containsText" dxfId="76" priority="31" operator="containsText" text="High">
      <formula>NOT(ISERROR(SEARCH("High",J9)))</formula>
    </cfRule>
  </conditionalFormatting>
  <dataValidations count="2">
    <dataValidation type="list" allowBlank="1" showInputMessage="1" showErrorMessage="1" sqref="J9:J20" xr:uid="{268A8D32-CC46-4252-B8F5-0F056CC1F083}">
      <formula1>"Low,Medium,High,Unknown, N/A"</formula1>
    </dataValidation>
    <dataValidation type="list" allowBlank="1" showInputMessage="1" showErrorMessage="1" sqref="C18:C20 C9:C16" xr:uid="{9AFFA2C2-9372-4927-B59B-29CB0ECBB942}">
      <formula1>"SC, CC, All"</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82" r:id="rId3" name="Check Box 14">
              <controlPr defaultSize="0" autoFill="0" autoLine="0" autoPict="0">
                <anchor moveWithCells="1">
                  <from>
                    <xdr:col>4</xdr:col>
                    <xdr:colOff>1244600</xdr:colOff>
                    <xdr:row>1</xdr:row>
                    <xdr:rowOff>101600</xdr:rowOff>
                  </from>
                  <to>
                    <xdr:col>4</xdr:col>
                    <xdr:colOff>3263900</xdr:colOff>
                    <xdr:row>3</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0C862-7A43-490B-9475-0ABB5782852B}">
  <dimension ref="A1:AV74"/>
  <sheetViews>
    <sheetView zoomScale="115" zoomScaleNormal="115" workbookViewId="0">
      <selection activeCell="F21" sqref="F21"/>
    </sheetView>
  </sheetViews>
  <sheetFormatPr baseColWidth="10" defaultColWidth="8.6640625" defaultRowHeight="15" x14ac:dyDescent="0.2"/>
  <cols>
    <col min="1" max="1" width="14.5" style="191" customWidth="1"/>
    <col min="2" max="2" width="8.6640625" style="191"/>
    <col min="3" max="3" width="12.83203125" style="191" bestFit="1" customWidth="1"/>
    <col min="4" max="4" width="25.6640625" style="191" bestFit="1" customWidth="1"/>
    <col min="5" max="5" width="25.6640625" style="191" customWidth="1"/>
    <col min="6" max="6" width="48.1640625" style="191" customWidth="1"/>
    <col min="7" max="7" width="42.5" style="191" customWidth="1"/>
    <col min="8" max="8" width="39.33203125" style="191" customWidth="1"/>
    <col min="9" max="9" width="37.5" style="191" customWidth="1"/>
    <col min="10" max="10" width="19.5" style="191" customWidth="1"/>
    <col min="11" max="11" width="53.5" style="191" customWidth="1"/>
    <col min="12" max="12" width="26" style="191" customWidth="1"/>
    <col min="13" max="13" width="45.6640625" style="191" customWidth="1"/>
    <col min="14" max="14" width="34.6640625" style="191" customWidth="1"/>
    <col min="15" max="15" width="34.6640625" style="191" hidden="1" customWidth="1"/>
    <col min="16" max="19" width="8.6640625" style="191" hidden="1" customWidth="1"/>
    <col min="20" max="20" width="13.1640625" style="191" hidden="1" customWidth="1"/>
    <col min="21" max="21" width="8.6640625" style="191" hidden="1" customWidth="1"/>
    <col min="22" max="22" width="11.83203125" style="191" hidden="1" customWidth="1"/>
    <col min="23" max="16384" width="8.6640625" style="191"/>
  </cols>
  <sheetData>
    <row r="1" spans="1:48" x14ac:dyDescent="0.2">
      <c r="A1" s="328"/>
      <c r="B1" s="187"/>
      <c r="C1" s="187"/>
      <c r="D1" s="187"/>
      <c r="E1" s="187"/>
      <c r="F1" s="187"/>
      <c r="G1" s="187"/>
      <c r="H1" s="187"/>
      <c r="I1" s="187"/>
      <c r="J1" s="187"/>
      <c r="K1" s="187"/>
      <c r="L1" s="187"/>
      <c r="M1" s="187"/>
      <c r="N1" s="188"/>
      <c r="O1" s="189"/>
      <c r="P1" s="189"/>
      <c r="Q1" s="189"/>
      <c r="R1" s="190"/>
      <c r="S1" s="190"/>
      <c r="T1" s="190"/>
      <c r="U1" s="190"/>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row>
    <row r="2" spans="1:48" ht="24" x14ac:dyDescent="0.3">
      <c r="A2" s="329"/>
      <c r="B2" s="192" t="s">
        <v>7</v>
      </c>
      <c r="C2" s="193"/>
      <c r="D2" s="194"/>
      <c r="E2" s="193"/>
      <c r="F2" s="193"/>
      <c r="G2" s="193" t="b">
        <v>0</v>
      </c>
      <c r="H2" s="193"/>
      <c r="I2" s="193"/>
      <c r="J2" s="193" t="b">
        <v>1</v>
      </c>
      <c r="K2" s="193"/>
      <c r="L2" s="193"/>
      <c r="M2" s="193"/>
      <c r="N2" s="195"/>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row>
    <row r="3" spans="1:48" x14ac:dyDescent="0.2">
      <c r="A3" s="329"/>
      <c r="B3" s="193"/>
      <c r="C3" s="193"/>
      <c r="D3" s="196"/>
      <c r="E3" s="196"/>
      <c r="F3" s="196"/>
      <c r="G3" s="196"/>
      <c r="H3" s="196"/>
      <c r="I3" s="196"/>
      <c r="J3" s="196"/>
      <c r="K3" s="196"/>
      <c r="L3" s="196"/>
      <c r="M3" s="196"/>
      <c r="N3" s="197"/>
      <c r="O3" s="198"/>
      <c r="P3" s="198"/>
      <c r="Q3" s="198"/>
      <c r="R3" s="198"/>
      <c r="S3" s="198"/>
      <c r="T3" s="198"/>
      <c r="U3" s="198"/>
      <c r="V3" s="198"/>
      <c r="W3" s="198"/>
      <c r="X3" s="198"/>
      <c r="Y3" s="198"/>
      <c r="Z3" s="189"/>
      <c r="AA3" s="189"/>
      <c r="AB3" s="189"/>
      <c r="AC3" s="189"/>
      <c r="AD3" s="189"/>
      <c r="AE3" s="189"/>
      <c r="AF3" s="189"/>
      <c r="AG3" s="189"/>
      <c r="AH3" s="189"/>
      <c r="AI3" s="189"/>
      <c r="AJ3" s="189"/>
      <c r="AK3" s="189"/>
      <c r="AL3" s="189"/>
      <c r="AM3" s="189"/>
      <c r="AN3" s="189"/>
      <c r="AO3" s="189"/>
      <c r="AP3" s="189"/>
      <c r="AQ3" s="189"/>
      <c r="AR3" s="189"/>
      <c r="AS3" s="189"/>
      <c r="AT3" s="189"/>
      <c r="AU3" s="189"/>
      <c r="AV3" s="189"/>
    </row>
    <row r="4" spans="1:48" ht="22" x14ac:dyDescent="0.3">
      <c r="A4" s="199"/>
      <c r="B4" s="284" t="str">
        <f>'1. Start'!A8</f>
        <v>CMM-01</v>
      </c>
      <c r="C4" s="200"/>
      <c r="D4" s="201" t="s">
        <v>24</v>
      </c>
      <c r="E4" s="202"/>
      <c r="F4" s="202"/>
      <c r="G4" s="202"/>
      <c r="H4" s="202"/>
      <c r="I4" s="202"/>
      <c r="J4" s="202"/>
      <c r="K4" s="202"/>
      <c r="L4" s="202"/>
      <c r="M4" s="202"/>
      <c r="N4" s="203"/>
      <c r="O4" s="204"/>
      <c r="P4" s="204"/>
      <c r="Q4" s="204"/>
      <c r="R4" s="204"/>
      <c r="S4" s="204"/>
      <c r="T4" s="204"/>
      <c r="U4" s="204"/>
      <c r="V4" s="204"/>
      <c r="W4" s="204"/>
      <c r="X4" s="204"/>
      <c r="Y4" s="204"/>
      <c r="Z4" s="189"/>
      <c r="AA4" s="189"/>
      <c r="AB4" s="189"/>
      <c r="AC4" s="189"/>
      <c r="AD4" s="189"/>
      <c r="AE4" s="189"/>
      <c r="AF4" s="189"/>
      <c r="AG4" s="189"/>
      <c r="AH4" s="189"/>
      <c r="AI4" s="189"/>
      <c r="AJ4" s="189"/>
      <c r="AK4" s="189"/>
      <c r="AL4" s="189"/>
      <c r="AM4" s="189"/>
      <c r="AN4" s="189"/>
      <c r="AO4" s="189"/>
      <c r="AP4" s="189"/>
      <c r="AQ4" s="189"/>
      <c r="AR4" s="189"/>
      <c r="AS4" s="189"/>
      <c r="AT4" s="189"/>
      <c r="AU4" s="189"/>
      <c r="AV4" s="189"/>
    </row>
    <row r="5" spans="1:48" x14ac:dyDescent="0.2">
      <c r="A5" s="205"/>
      <c r="B5" s="205"/>
      <c r="C5" s="205"/>
      <c r="D5" s="205"/>
      <c r="E5" s="205"/>
      <c r="F5" s="205"/>
      <c r="G5" s="205"/>
      <c r="H5" s="205"/>
      <c r="I5" s="205"/>
      <c r="J5" s="205"/>
      <c r="K5" s="205"/>
      <c r="L5" s="206"/>
      <c r="M5" s="205"/>
      <c r="N5" s="205"/>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row>
    <row r="6" spans="1:48" ht="16" thickBot="1" x14ac:dyDescent="0.25">
      <c r="A6" s="207"/>
      <c r="B6" s="208"/>
      <c r="C6" s="208"/>
      <c r="D6" s="208"/>
      <c r="E6" s="208"/>
      <c r="F6" s="208"/>
      <c r="G6" s="208"/>
      <c r="H6" s="208"/>
      <c r="I6" s="208"/>
      <c r="J6" s="208"/>
      <c r="K6" s="208"/>
      <c r="L6" s="209"/>
      <c r="M6" s="208"/>
      <c r="N6" s="210"/>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89"/>
      <c r="AN6" s="189"/>
      <c r="AO6" s="189"/>
      <c r="AP6" s="189"/>
      <c r="AQ6" s="189"/>
      <c r="AR6" s="189"/>
      <c r="AS6" s="189"/>
      <c r="AT6" s="189"/>
      <c r="AU6" s="189"/>
      <c r="AV6" s="189"/>
    </row>
    <row r="7" spans="1:48" x14ac:dyDescent="0.2">
      <c r="A7" s="211"/>
      <c r="B7" s="212"/>
      <c r="C7" s="212"/>
      <c r="D7" s="212"/>
      <c r="E7" s="212"/>
      <c r="F7" s="212"/>
      <c r="G7" s="330" t="s">
        <v>101</v>
      </c>
      <c r="H7" s="330"/>
      <c r="I7" s="330"/>
      <c r="J7" s="212"/>
      <c r="K7" s="212"/>
      <c r="L7" s="213"/>
      <c r="M7" s="212"/>
      <c r="N7" s="214"/>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row>
    <row r="8" spans="1:48" ht="34" customHeight="1" thickBot="1" x14ac:dyDescent="0.25">
      <c r="A8" s="238" t="s">
        <v>61</v>
      </c>
      <c r="B8" s="215" t="s">
        <v>62</v>
      </c>
      <c r="C8" s="215" t="s">
        <v>63</v>
      </c>
      <c r="D8" s="216" t="s">
        <v>195</v>
      </c>
      <c r="E8" s="215" t="s">
        <v>102</v>
      </c>
      <c r="F8" s="215" t="s">
        <v>103</v>
      </c>
      <c r="G8" s="217" t="s">
        <v>104</v>
      </c>
      <c r="H8" s="218" t="s">
        <v>105</v>
      </c>
      <c r="I8" s="219" t="s">
        <v>106</v>
      </c>
      <c r="J8" s="215" t="s">
        <v>107</v>
      </c>
      <c r="K8" s="215" t="s">
        <v>64</v>
      </c>
      <c r="L8" s="215" t="s">
        <v>65</v>
      </c>
      <c r="M8" s="215" t="s">
        <v>66</v>
      </c>
      <c r="N8" s="220" t="s">
        <v>67</v>
      </c>
      <c r="O8" s="221"/>
      <c r="P8" s="222" t="s">
        <v>43</v>
      </c>
      <c r="Q8" s="222" t="s">
        <v>45</v>
      </c>
      <c r="R8" s="222" t="s">
        <v>68</v>
      </c>
      <c r="S8" s="222" t="s">
        <v>47</v>
      </c>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row>
    <row r="9" spans="1:48" ht="48" x14ac:dyDescent="0.2">
      <c r="A9" s="324" t="s">
        <v>69</v>
      </c>
      <c r="B9" s="241" t="s">
        <v>108</v>
      </c>
      <c r="C9" s="223"/>
      <c r="D9" s="223" t="s">
        <v>109</v>
      </c>
      <c r="E9" s="139" t="str" cm="1">
        <f t="array" ref="E9">_xlfn.TEXTJOIN(",",TRUE,_xlfn._xlws.FILTER('2. Hazard'!$B$9:$B$15,('2. Hazard'!$J$9:$J$15&lt;&gt;"")*('2. Hazard'!$J$9:$J$15&lt;&gt;"N/A")),IF(AND('2. Hazard'!$J$20&lt;&gt;"",'2. Hazard'!$J$20&lt;&gt;"N/A"),'2. Hazard'!$B$20,""))</f>
        <v>H1,H2,H3,H4,H5,H6,H7</v>
      </c>
      <c r="F9" s="232" t="s">
        <v>110</v>
      </c>
      <c r="G9" s="232" t="s">
        <v>111</v>
      </c>
      <c r="H9" s="232" t="s">
        <v>112</v>
      </c>
      <c r="I9" s="232" t="s">
        <v>448</v>
      </c>
      <c r="J9" s="224" t="s">
        <v>43</v>
      </c>
      <c r="K9" s="224"/>
      <c r="L9" s="223"/>
      <c r="M9" s="223"/>
      <c r="N9" s="225"/>
      <c r="O9" s="189"/>
      <c r="P9" s="222">
        <f>IF(J9="High",1,"")</f>
        <v>1</v>
      </c>
      <c r="Q9" s="222" t="str">
        <f>IF(J9="Medium", 1,"")</f>
        <v/>
      </c>
      <c r="R9" s="222" t="str">
        <f>IF(J9="Low",1,"")</f>
        <v/>
      </c>
      <c r="S9" s="222" t="str">
        <f>IF(J9="Unknown",1,"")</f>
        <v/>
      </c>
      <c r="T9" s="189"/>
      <c r="U9" s="283" t="s">
        <v>523</v>
      </c>
      <c r="V9" s="283"/>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row>
    <row r="10" spans="1:48" ht="48" x14ac:dyDescent="0.2">
      <c r="A10" s="325"/>
      <c r="B10" s="239" t="s">
        <v>113</v>
      </c>
      <c r="C10" s="226"/>
      <c r="D10" s="226" t="s">
        <v>114</v>
      </c>
      <c r="E10" s="142" t="str" cm="1">
        <f t="array" ref="E10">_xlfn.TEXTJOIN(",",TRUE,_xlfn._xlws.FILTER('2. Hazard'!$B$9:$B$15,('2. Hazard'!$J$9:$J$15&lt;&gt;"")*('2. Hazard'!$J$9:$J$15&lt;&gt;"N/A")),IF(AND('2. Hazard'!$J$20&lt;&gt;"",'2. Hazard'!$J$20&lt;&gt;"N/A"),'2. Hazard'!$B$20,""))</f>
        <v>H1,H2,H3,H4,H5,H6,H7</v>
      </c>
      <c r="F10" s="228" t="s">
        <v>446</v>
      </c>
      <c r="G10" s="228" t="s">
        <v>115</v>
      </c>
      <c r="H10" s="228" t="s">
        <v>116</v>
      </c>
      <c r="I10" s="228" t="s">
        <v>117</v>
      </c>
      <c r="J10" s="226" t="s">
        <v>43</v>
      </c>
      <c r="K10" s="226"/>
      <c r="L10" s="226"/>
      <c r="M10" s="226"/>
      <c r="N10" s="229"/>
      <c r="O10" s="189"/>
      <c r="P10" s="222">
        <f t="shared" ref="P10:P25" si="0">IF(J10="High",1,"")</f>
        <v>1</v>
      </c>
      <c r="Q10" s="222" t="str">
        <f t="shared" ref="Q10:Q25" si="1">IF(J10="Medium", 1,"")</f>
        <v/>
      </c>
      <c r="R10" s="222" t="str">
        <f t="shared" ref="R10:R25" si="2">IF(J10="Low",1,"")</f>
        <v/>
      </c>
      <c r="S10" s="222" t="str">
        <f t="shared" ref="S10:S25" si="3">IF(J10="Unknown",1,"")</f>
        <v/>
      </c>
      <c r="T10" s="189"/>
      <c r="U10" s="283" t="e" cm="1">
        <f t="array" ref="U10">_xlfn.IFS('1. Start'!C8="Data Management",FALSE,'1. Start'!C8="MCS",FALSE)</f>
        <v>#N/A</v>
      </c>
      <c r="V10" s="283" t="e">
        <f>IF(G2=U10,U10,G2)</f>
        <v>#N/A</v>
      </c>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row>
    <row r="11" spans="1:48" ht="64" x14ac:dyDescent="0.2">
      <c r="A11" s="325"/>
      <c r="B11" s="239" t="s">
        <v>118</v>
      </c>
      <c r="C11" s="226"/>
      <c r="D11" s="226" t="s">
        <v>119</v>
      </c>
      <c r="E11" s="142" t="str" cm="1">
        <f t="array" ref="E11">_xlfn.TEXTJOIN(",",TRUE,_xlfn._xlws.FILTER('2. Hazard'!$B$9:$B$15,('2. Hazard'!$J$9:$J$15&lt;&gt;"")*('2. Hazard'!$J$9:$J$15&lt;&gt;"N/A")),IF(AND('2. Hazard'!$J$20&lt;&gt;"",'2. Hazard'!$J$20&lt;&gt;"N/A"),'2. Hazard'!$B$20,""))</f>
        <v>H1,H2,H3,H4,H5,H6,H7</v>
      </c>
      <c r="F11" s="228" t="s">
        <v>120</v>
      </c>
      <c r="G11" s="228" t="s">
        <v>447</v>
      </c>
      <c r="H11" s="228" t="s">
        <v>121</v>
      </c>
      <c r="I11" s="228" t="s">
        <v>122</v>
      </c>
      <c r="J11" s="226" t="s">
        <v>45</v>
      </c>
      <c r="K11" s="226"/>
      <c r="L11" s="226"/>
      <c r="M11" s="226"/>
      <c r="N11" s="229"/>
      <c r="O11" s="189"/>
      <c r="P11" s="222" t="str">
        <f t="shared" si="0"/>
        <v/>
      </c>
      <c r="Q11" s="222">
        <f t="shared" si="1"/>
        <v>1</v>
      </c>
      <c r="R11" s="222" t="str">
        <f t="shared" si="2"/>
        <v/>
      </c>
      <c r="S11" s="222" t="str">
        <f t="shared" si="3"/>
        <v/>
      </c>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row>
    <row r="12" spans="1:48" ht="63.75" customHeight="1" x14ac:dyDescent="0.2">
      <c r="A12" s="326" t="s">
        <v>123</v>
      </c>
      <c r="B12" s="239" t="s">
        <v>124</v>
      </c>
      <c r="C12" s="226"/>
      <c r="D12" s="226" t="s">
        <v>125</v>
      </c>
      <c r="E12" s="186" t="str" cm="1">
        <f t="array" ref="E12">_xlfn.TEXTJOIN(",",TRUE,_xlfn._xlws.FILTER('2. Hazard'!$B$16:$B$18,('2. Hazard'!$J$16:$J$18&lt;&gt;"")*('2. Hazard'!$J$16:$J$18&lt;&gt;"N/A")),IF(AND('2. Hazard'!$J$14&lt;&gt;"",'2. Hazard'!$J$14&lt;&gt;"N/A"),'2. Hazard'!$B$14,""),IF(AND('2. Hazard'!$J$20&lt;&gt;"",'2. Hazard'!$J$20&lt;&gt;"N/A"),'2. Hazard'!$B$20,""))</f>
        <v>H8,H9,H6</v>
      </c>
      <c r="F12" s="228" t="s">
        <v>126</v>
      </c>
      <c r="G12" s="228" t="s">
        <v>127</v>
      </c>
      <c r="H12" s="228" t="s">
        <v>128</v>
      </c>
      <c r="I12" s="228" t="s">
        <v>129</v>
      </c>
      <c r="J12" s="227" t="s">
        <v>68</v>
      </c>
      <c r="K12" s="226"/>
      <c r="L12" s="226"/>
      <c r="M12" s="226"/>
      <c r="N12" s="229"/>
      <c r="O12" s="189"/>
      <c r="P12" s="222" t="str">
        <f t="shared" si="0"/>
        <v/>
      </c>
      <c r="Q12" s="222" t="str">
        <f t="shared" si="1"/>
        <v/>
      </c>
      <c r="R12" s="222">
        <f t="shared" si="2"/>
        <v>1</v>
      </c>
      <c r="S12" s="222" t="str">
        <f t="shared" si="3"/>
        <v/>
      </c>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row>
    <row r="13" spans="1:48" ht="64" x14ac:dyDescent="0.2">
      <c r="A13" s="326"/>
      <c r="B13" s="239" t="s">
        <v>130</v>
      </c>
      <c r="C13" s="226"/>
      <c r="D13" s="240" t="s">
        <v>131</v>
      </c>
      <c r="E13" s="186" t="str" cm="1">
        <f t="array" ref="E13">_xlfn.TEXTJOIN(",",TRUE,_xlfn._xlws.FILTER('2. Hazard'!$B$16:$B$18,('2. Hazard'!$J$16:$J$18&lt;&gt;"")*('2. Hazard'!$J$16:$J$18&lt;&gt;"N/A")),IF(AND('2. Hazard'!$J$14&lt;&gt;"",'2. Hazard'!$J$14&lt;&gt;"N/A"),'2. Hazard'!$B$14,""),IF(AND('2. Hazard'!$J$20&lt;&gt;"",'2. Hazard'!$J$20&lt;&gt;"N/A"),'2. Hazard'!$B$20,""))</f>
        <v>H8,H9,H6</v>
      </c>
      <c r="F13" s="228" t="s">
        <v>132</v>
      </c>
      <c r="G13" s="228" t="s">
        <v>133</v>
      </c>
      <c r="H13" s="228" t="s">
        <v>134</v>
      </c>
      <c r="I13" s="228" t="s">
        <v>135</v>
      </c>
      <c r="J13" s="227" t="s">
        <v>68</v>
      </c>
      <c r="K13" s="226"/>
      <c r="L13" s="226"/>
      <c r="M13" s="226"/>
      <c r="N13" s="229"/>
      <c r="O13" s="189"/>
      <c r="P13" s="222" t="str">
        <f t="shared" si="0"/>
        <v/>
      </c>
      <c r="Q13" s="222" t="str">
        <f t="shared" si="1"/>
        <v/>
      </c>
      <c r="R13" s="222">
        <f t="shared" si="2"/>
        <v>1</v>
      </c>
      <c r="S13" s="222" t="str">
        <f t="shared" si="3"/>
        <v/>
      </c>
      <c r="T13" s="189"/>
      <c r="U13" s="189"/>
      <c r="V13" s="221"/>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row>
    <row r="14" spans="1:48" ht="32" x14ac:dyDescent="0.2">
      <c r="A14" s="326"/>
      <c r="B14" s="239" t="s">
        <v>136</v>
      </c>
      <c r="C14" s="226"/>
      <c r="D14" s="240"/>
      <c r="E14" s="186" t="str" cm="1">
        <f t="array" ref="E14">_xlfn.TEXTJOIN(",",TRUE,_xlfn._xlws.FILTER('2. Hazard'!$B$16:$B$18,('2. Hazard'!$J$16:$J$18&lt;&gt;"")*('2. Hazard'!$J$16:$J$18&lt;&gt;"N/A")),IF(AND('2. Hazard'!$J$14&lt;&gt;"",'2. Hazard'!$J$14&lt;&gt;"N/A"),'2. Hazard'!$B$14,""),IF(AND('2. Hazard'!$J$20&lt;&gt;"",'2. Hazard'!$J$20&lt;&gt;"N/A"),'2. Hazard'!$B$20,""))</f>
        <v>H8,H9,H6</v>
      </c>
      <c r="F14" s="228" t="s">
        <v>137</v>
      </c>
      <c r="G14" s="228" t="s">
        <v>138</v>
      </c>
      <c r="H14" s="228" t="s">
        <v>139</v>
      </c>
      <c r="I14" s="228" t="s">
        <v>140</v>
      </c>
      <c r="J14" s="227" t="s">
        <v>45</v>
      </c>
      <c r="K14" s="226"/>
      <c r="L14" s="226"/>
      <c r="M14" s="226"/>
      <c r="N14" s="229"/>
      <c r="O14" s="189"/>
      <c r="P14" s="222" t="str">
        <f t="shared" si="0"/>
        <v/>
      </c>
      <c r="Q14" s="222">
        <f t="shared" si="1"/>
        <v>1</v>
      </c>
      <c r="R14" s="222" t="str">
        <f t="shared" si="2"/>
        <v/>
      </c>
      <c r="S14" s="222" t="str">
        <f t="shared" si="3"/>
        <v/>
      </c>
      <c r="T14" s="189"/>
      <c r="U14" s="189"/>
      <c r="V14" s="221"/>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row>
    <row r="15" spans="1:48" ht="75" customHeight="1" x14ac:dyDescent="0.2">
      <c r="A15" s="326"/>
      <c r="B15" s="239" t="s">
        <v>141</v>
      </c>
      <c r="C15" s="226"/>
      <c r="D15" s="240"/>
      <c r="E15" s="186" t="str" cm="1">
        <f t="array" ref="E15">_xlfn.TEXTJOIN(",",TRUE,_xlfn._xlws.FILTER('2. Hazard'!$B$16:$B$18,('2. Hazard'!$J$16:$J$18&lt;&gt;"")*('2. Hazard'!$J$16:$J$18&lt;&gt;"N/A")),IF(AND('2. Hazard'!$J$14&lt;&gt;"",'2. Hazard'!$J$14&lt;&gt;"N/A"),'2. Hazard'!$B$14,""),IF(AND('2. Hazard'!$J$20&lt;&gt;"",'2. Hazard'!$J$20&lt;&gt;"N/A"),'2. Hazard'!$B$20,""))</f>
        <v>H8,H9,H6</v>
      </c>
      <c r="F15" s="228" t="s">
        <v>142</v>
      </c>
      <c r="G15" s="228" t="s">
        <v>143</v>
      </c>
      <c r="H15" s="228" t="s">
        <v>144</v>
      </c>
      <c r="I15" s="228" t="s">
        <v>145</v>
      </c>
      <c r="J15" s="227" t="s">
        <v>43</v>
      </c>
      <c r="K15" s="226"/>
      <c r="L15" s="226"/>
      <c r="M15" s="226"/>
      <c r="N15" s="229"/>
      <c r="O15" s="189"/>
      <c r="P15" s="222">
        <f t="shared" si="0"/>
        <v>1</v>
      </c>
      <c r="Q15" s="222" t="str">
        <f t="shared" si="1"/>
        <v/>
      </c>
      <c r="R15" s="222" t="str">
        <f t="shared" si="2"/>
        <v/>
      </c>
      <c r="S15" s="222" t="str">
        <f t="shared" si="3"/>
        <v/>
      </c>
      <c r="T15" s="189"/>
      <c r="U15" s="189"/>
      <c r="V15" s="221"/>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row>
    <row r="16" spans="1:48" ht="60" customHeight="1" x14ac:dyDescent="0.2">
      <c r="A16" s="326"/>
      <c r="B16" s="239" t="s">
        <v>146</v>
      </c>
      <c r="C16" s="226"/>
      <c r="D16" s="240" t="s">
        <v>147</v>
      </c>
      <c r="E16" s="186" t="str" cm="1">
        <f t="array" ref="E16">_xlfn.TEXTJOIN(",",TRUE,_xlfn._xlws.FILTER('2. Hazard'!$B$16:$B$18,('2. Hazard'!$J$16:$J$18&lt;&gt;"")*('2. Hazard'!$J$16:$J$18&lt;&gt;"N/A")),IF(AND('2. Hazard'!$J$14&lt;&gt;"",'2. Hazard'!$J$14&lt;&gt;"N/A"),'2. Hazard'!$B$14,""),IF(AND('2. Hazard'!$J$20&lt;&gt;"",'2. Hazard'!$J$20&lt;&gt;"N/A"),'2. Hazard'!$B$20,""))</f>
        <v>H8,H9,H6</v>
      </c>
      <c r="F16" s="228" t="s">
        <v>148</v>
      </c>
      <c r="G16" s="228" t="s">
        <v>149</v>
      </c>
      <c r="H16" s="228" t="s">
        <v>150</v>
      </c>
      <c r="I16" s="228" t="s">
        <v>151</v>
      </c>
      <c r="J16" s="226" t="s">
        <v>47</v>
      </c>
      <c r="K16" s="226"/>
      <c r="L16" s="226"/>
      <c r="M16" s="226"/>
      <c r="N16" s="229"/>
      <c r="O16" s="189"/>
      <c r="P16" s="222" t="str">
        <f t="shared" si="0"/>
        <v/>
      </c>
      <c r="Q16" s="222" t="str">
        <f t="shared" si="1"/>
        <v/>
      </c>
      <c r="R16" s="222" t="str">
        <f t="shared" si="2"/>
        <v/>
      </c>
      <c r="S16" s="222">
        <f t="shared" si="3"/>
        <v>1</v>
      </c>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row>
    <row r="17" spans="1:47" ht="39" customHeight="1" x14ac:dyDescent="0.2">
      <c r="A17" s="326"/>
      <c r="B17" s="239" t="s">
        <v>152</v>
      </c>
      <c r="C17" s="226"/>
      <c r="D17" s="240"/>
      <c r="E17" s="186" t="str" cm="1">
        <f t="array" ref="E17">_xlfn.TEXTJOIN(",",TRUE,_xlfn._xlws.FILTER('2. Hazard'!$B$16:$B$18,('2. Hazard'!$J$16:$J$18&lt;&gt;"")*('2. Hazard'!$J$16:$J$18&lt;&gt;"N/A")),IF(AND('2. Hazard'!$J$14&lt;&gt;"",'2. Hazard'!$J$14&lt;&gt;"N/A"),'2. Hazard'!$B$14,""),IF(AND('2. Hazard'!$J$20&lt;&gt;"",'2. Hazard'!$J$20&lt;&gt;"N/A"),'2. Hazard'!$B$20,""))</f>
        <v>H8,H9,H6</v>
      </c>
      <c r="F17" s="228" t="s">
        <v>153</v>
      </c>
      <c r="G17" s="228" t="s">
        <v>154</v>
      </c>
      <c r="H17" s="228" t="s">
        <v>155</v>
      </c>
      <c r="I17" s="228" t="s">
        <v>156</v>
      </c>
      <c r="J17" s="226"/>
      <c r="K17" s="226"/>
      <c r="L17" s="226"/>
      <c r="M17" s="226"/>
      <c r="N17" s="229"/>
      <c r="O17" s="189"/>
      <c r="P17" s="222" t="str">
        <f t="shared" si="0"/>
        <v/>
      </c>
      <c r="Q17" s="222" t="str">
        <f t="shared" si="1"/>
        <v/>
      </c>
      <c r="R17" s="222" t="str">
        <f t="shared" si="2"/>
        <v/>
      </c>
      <c r="S17" s="222" t="str">
        <f t="shared" si="3"/>
        <v/>
      </c>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row>
    <row r="18" spans="1:47" ht="32" x14ac:dyDescent="0.2">
      <c r="A18" s="326"/>
      <c r="B18" s="239" t="s">
        <v>157</v>
      </c>
      <c r="C18" s="226"/>
      <c r="D18" s="240"/>
      <c r="E18" s="186" t="str" cm="1">
        <f t="array" ref="E18">_xlfn.TEXTJOIN(",",TRUE,_xlfn._xlws.FILTER('2. Hazard'!$B$16:$B$18,('2. Hazard'!$J$16:$J$18&lt;&gt;"")*('2. Hazard'!$J$16:$J$18&lt;&gt;"N/A")),IF(AND('2. Hazard'!$J$14&lt;&gt;"",'2. Hazard'!$J$14&lt;&gt;"N/A"),'2. Hazard'!$B$14,""),IF(AND('2. Hazard'!$J$20&lt;&gt;"",'2. Hazard'!$J$20&lt;&gt;"N/A"),'2. Hazard'!$B$20,""))</f>
        <v>H8,H9,H6</v>
      </c>
      <c r="F18" s="228" t="s">
        <v>158</v>
      </c>
      <c r="G18" s="228" t="s">
        <v>159</v>
      </c>
      <c r="H18" s="228" t="s">
        <v>160</v>
      </c>
      <c r="I18" s="228" t="s">
        <v>161</v>
      </c>
      <c r="J18" s="226"/>
      <c r="K18" s="226"/>
      <c r="L18" s="226"/>
      <c r="M18" s="226"/>
      <c r="N18" s="229"/>
      <c r="O18" s="189"/>
      <c r="P18" s="222" t="str">
        <f t="shared" si="0"/>
        <v/>
      </c>
      <c r="Q18" s="222" t="str">
        <f t="shared" si="1"/>
        <v/>
      </c>
      <c r="R18" s="222" t="str">
        <f t="shared" si="2"/>
        <v/>
      </c>
      <c r="S18" s="222" t="str">
        <f t="shared" si="3"/>
        <v/>
      </c>
      <c r="T18" s="189"/>
      <c r="U18" s="189"/>
      <c r="V18" s="189"/>
      <c r="W18" s="189"/>
      <c r="X18" s="189"/>
      <c r="Y18" s="189"/>
      <c r="Z18" s="189"/>
      <c r="AA18" s="189"/>
      <c r="AB18" s="189"/>
      <c r="AC18" s="189"/>
      <c r="AD18" s="189"/>
      <c r="AE18" s="189"/>
      <c r="AF18" s="189"/>
      <c r="AG18" s="189"/>
      <c r="AH18" s="189"/>
      <c r="AI18" s="189"/>
      <c r="AJ18" s="189"/>
      <c r="AK18" s="189"/>
      <c r="AL18" s="189"/>
      <c r="AM18" s="189"/>
      <c r="AN18" s="189"/>
      <c r="AO18" s="189"/>
      <c r="AP18" s="189"/>
      <c r="AQ18" s="189"/>
      <c r="AR18" s="189"/>
      <c r="AS18" s="189"/>
      <c r="AT18" s="189"/>
      <c r="AU18" s="189"/>
    </row>
    <row r="19" spans="1:47" ht="32" x14ac:dyDescent="0.2">
      <c r="A19" s="326"/>
      <c r="B19" s="239" t="s">
        <v>162</v>
      </c>
      <c r="C19" s="226"/>
      <c r="D19" s="240"/>
      <c r="E19" s="186" t="str" cm="1">
        <f t="array" ref="E19">_xlfn.TEXTJOIN(",",TRUE,_xlfn._xlws.FILTER('2. Hazard'!$B$16:$B$18,('2. Hazard'!$J$16:$J$18&lt;&gt;"")*('2. Hazard'!$J$16:$J$18&lt;&gt;"N/A")),IF(AND('2. Hazard'!$J$14&lt;&gt;"",'2. Hazard'!$J$14&lt;&gt;"N/A"),'2. Hazard'!$B$14,""),IF(AND('2. Hazard'!$J$20&lt;&gt;"",'2. Hazard'!$J$20&lt;&gt;"N/A"),'2. Hazard'!$B$20,""))</f>
        <v>H8,H9,H6</v>
      </c>
      <c r="F19" s="228" t="s">
        <v>163</v>
      </c>
      <c r="G19" s="228" t="s">
        <v>159</v>
      </c>
      <c r="H19" s="228" t="s">
        <v>160</v>
      </c>
      <c r="I19" s="228" t="s">
        <v>161</v>
      </c>
      <c r="J19" s="226"/>
      <c r="K19" s="226"/>
      <c r="L19" s="226"/>
      <c r="M19" s="226"/>
      <c r="N19" s="229"/>
      <c r="O19" s="189"/>
      <c r="P19" s="222" t="str">
        <f t="shared" si="0"/>
        <v/>
      </c>
      <c r="Q19" s="222" t="str">
        <f t="shared" si="1"/>
        <v/>
      </c>
      <c r="R19" s="222" t="str">
        <f t="shared" si="2"/>
        <v/>
      </c>
      <c r="S19" s="222" t="str">
        <f t="shared" si="3"/>
        <v/>
      </c>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row>
    <row r="20" spans="1:47" ht="32" x14ac:dyDescent="0.2">
      <c r="A20" s="326"/>
      <c r="B20" s="239" t="s">
        <v>164</v>
      </c>
      <c r="C20" s="226"/>
      <c r="D20" s="226" t="s">
        <v>165</v>
      </c>
      <c r="E20" s="186" t="str" cm="1">
        <f t="array" ref="E20">_xlfn.TEXTJOIN(",",TRUE,_xlfn._xlws.FILTER('2. Hazard'!$B$16:$B$20,('2. Hazard'!$J$16:$J$20&lt;&gt;"")*('2. Hazard'!$J$16:$J$20&lt;&gt;"N/A")),IF(AND('2. Hazard'!$J$14&lt;&gt;"",'2. Hazard'!$J$14&lt;&gt;"N/A"),'2. Hazard'!$B$14,""))</f>
        <v>H8,H9,H6</v>
      </c>
      <c r="F20" s="228" t="s">
        <v>166</v>
      </c>
      <c r="G20" s="228" t="s">
        <v>167</v>
      </c>
      <c r="H20" s="228" t="s">
        <v>168</v>
      </c>
      <c r="I20" s="228" t="s">
        <v>169</v>
      </c>
      <c r="J20" s="227"/>
      <c r="K20" s="226"/>
      <c r="L20" s="226"/>
      <c r="M20" s="226"/>
      <c r="N20" s="229"/>
      <c r="O20" s="189"/>
      <c r="P20" s="222" t="str">
        <f t="shared" si="0"/>
        <v/>
      </c>
      <c r="Q20" s="222" t="str">
        <f t="shared" si="1"/>
        <v/>
      </c>
      <c r="R20" s="222" t="str">
        <f t="shared" si="2"/>
        <v/>
      </c>
      <c r="S20" s="222" t="str">
        <f t="shared" si="3"/>
        <v/>
      </c>
      <c r="T20" s="189"/>
      <c r="U20" s="189"/>
      <c r="V20" s="189"/>
      <c r="W20" s="189"/>
      <c r="X20" s="189"/>
      <c r="Y20" s="189"/>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row>
    <row r="21" spans="1:47" ht="32" x14ac:dyDescent="0.2">
      <c r="A21" s="325" t="s">
        <v>331</v>
      </c>
      <c r="B21" s="239" t="s">
        <v>170</v>
      </c>
      <c r="C21" s="226"/>
      <c r="D21" s="226" t="s">
        <v>171</v>
      </c>
      <c r="E21" s="186" t="str" cm="1">
        <f t="array" ref="E21">_xlfn.TEXTJOIN(",",TRUE,_xlfn._xlws.FILTER('2. Hazard'!$B$9:$B$20,('2. Hazard'!$J$9:$J$20&lt;&gt;"")*('2. Hazard'!$J$9:$J$20&lt;&gt;"N/A")))</f>
        <v>H1,H2,H3,H4,H5,H6,H7,H8,H9</v>
      </c>
      <c r="F21" s="228" t="s">
        <v>581</v>
      </c>
      <c r="G21" s="228" t="s">
        <v>172</v>
      </c>
      <c r="H21" s="228" t="s">
        <v>173</v>
      </c>
      <c r="I21" s="228" t="s">
        <v>174</v>
      </c>
      <c r="J21" s="226"/>
      <c r="K21" s="226"/>
      <c r="L21" s="226"/>
      <c r="M21" s="226"/>
      <c r="N21" s="229"/>
      <c r="O21" s="189"/>
      <c r="P21" s="222" t="str">
        <f t="shared" si="0"/>
        <v/>
      </c>
      <c r="Q21" s="222" t="str">
        <f t="shared" si="1"/>
        <v/>
      </c>
      <c r="R21" s="222" t="str">
        <f t="shared" si="2"/>
        <v/>
      </c>
      <c r="S21" s="222" t="str">
        <f t="shared" si="3"/>
        <v/>
      </c>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row>
    <row r="22" spans="1:47" ht="32" x14ac:dyDescent="0.2">
      <c r="A22" s="325"/>
      <c r="B22" s="239" t="s">
        <v>175</v>
      </c>
      <c r="C22" s="226"/>
      <c r="D22" s="226" t="s">
        <v>176</v>
      </c>
      <c r="E22" s="186" t="str" cm="1">
        <f t="array" ref="E22">_xlfn.TEXTJOIN(",",TRUE,_xlfn._xlws.FILTER('2. Hazard'!$B$9:$B$20,('2. Hazard'!$J$9:$J$20&lt;&gt;"")*('2. Hazard'!$J$9:$J$20&lt;&gt;"N/A")))</f>
        <v>H1,H2,H3,H4,H5,H6,H7,H8,H9</v>
      </c>
      <c r="F22" s="228" t="s">
        <v>582</v>
      </c>
      <c r="G22" s="228" t="s">
        <v>177</v>
      </c>
      <c r="H22" s="228" t="s">
        <v>178</v>
      </c>
      <c r="I22" s="228" t="s">
        <v>179</v>
      </c>
      <c r="J22" s="227"/>
      <c r="K22" s="226"/>
      <c r="L22" s="226"/>
      <c r="M22" s="226"/>
      <c r="N22" s="229"/>
      <c r="O22" s="189"/>
      <c r="P22" s="222" t="str">
        <f t="shared" si="0"/>
        <v/>
      </c>
      <c r="Q22" s="222" t="str">
        <f t="shared" si="1"/>
        <v/>
      </c>
      <c r="R22" s="222" t="str">
        <f t="shared" si="2"/>
        <v/>
      </c>
      <c r="S22" s="222" t="str">
        <f t="shared" si="3"/>
        <v/>
      </c>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row>
    <row r="23" spans="1:47" ht="48" x14ac:dyDescent="0.2">
      <c r="A23" s="326" t="s">
        <v>180</v>
      </c>
      <c r="B23" s="239" t="s">
        <v>181</v>
      </c>
      <c r="C23" s="226"/>
      <c r="D23" s="226" t="s">
        <v>182</v>
      </c>
      <c r="E23" s="142" t="str" cm="1">
        <f t="array" ref="E23">_xlfn.TEXTJOIN(",",TRUE,_xlfn._xlws.FILTER('2. Hazard'!$B$9:$B$15,('2. Hazard'!$J$9:$J$15&lt;&gt;"")*('2. Hazard'!$J$9:$J$15&lt;&gt;"N/A")),IF(AND('2. Hazard'!$J$20&lt;&gt;"",'2. Hazard'!$J$20&lt;&gt;"N/A"),'2. Hazard'!$B$20,""))</f>
        <v>H1,H2,H3,H4,H5,H6,H7</v>
      </c>
      <c r="F23" s="228" t="s">
        <v>183</v>
      </c>
      <c r="G23" s="228" t="s">
        <v>184</v>
      </c>
      <c r="H23" s="228" t="s">
        <v>185</v>
      </c>
      <c r="I23" s="228" t="s">
        <v>186</v>
      </c>
      <c r="J23" s="227"/>
      <c r="K23" s="226"/>
      <c r="L23" s="226"/>
      <c r="M23" s="226"/>
      <c r="N23" s="229"/>
      <c r="O23" s="189"/>
      <c r="P23" s="222" t="str">
        <f t="shared" si="0"/>
        <v/>
      </c>
      <c r="Q23" s="222" t="str">
        <f t="shared" si="1"/>
        <v/>
      </c>
      <c r="R23" s="222" t="str">
        <f t="shared" si="2"/>
        <v/>
      </c>
      <c r="S23" s="222" t="str">
        <f t="shared" si="3"/>
        <v/>
      </c>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189"/>
    </row>
    <row r="24" spans="1:47" ht="48" x14ac:dyDescent="0.2">
      <c r="A24" s="326"/>
      <c r="B24" s="239" t="s">
        <v>187</v>
      </c>
      <c r="C24" s="226"/>
      <c r="D24" s="226" t="s">
        <v>188</v>
      </c>
      <c r="E24" s="142" t="str" cm="1">
        <f t="array" ref="E24">_xlfn.TEXTJOIN(",",TRUE,_xlfn._xlws.FILTER('2. Hazard'!$B$9:$B$15,('2. Hazard'!$J$9:$J$15&lt;&gt;"")*('2. Hazard'!$J$9:$J$15&lt;&gt;"N/A")),IF(AND('2. Hazard'!$J$20&lt;&gt;"",'2. Hazard'!$J$20&lt;&gt;"N/A"),'2. Hazard'!$B$20,""))</f>
        <v>H1,H2,H3,H4,H5,H6,H7</v>
      </c>
      <c r="F24" s="228" t="s">
        <v>189</v>
      </c>
      <c r="G24" s="228" t="s">
        <v>190</v>
      </c>
      <c r="H24" s="228" t="s">
        <v>191</v>
      </c>
      <c r="I24" s="228" t="s">
        <v>192</v>
      </c>
      <c r="J24" s="227"/>
      <c r="K24" s="226"/>
      <c r="L24" s="226"/>
      <c r="M24" s="226"/>
      <c r="N24" s="229"/>
      <c r="O24" s="189"/>
      <c r="P24" s="222" t="str">
        <f t="shared" si="0"/>
        <v/>
      </c>
      <c r="Q24" s="222" t="str">
        <f t="shared" si="1"/>
        <v/>
      </c>
      <c r="R24" s="222" t="str">
        <f t="shared" si="2"/>
        <v/>
      </c>
      <c r="S24" s="222" t="str">
        <f t="shared" si="3"/>
        <v/>
      </c>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row>
    <row r="25" spans="1:47" ht="33" thickBot="1" x14ac:dyDescent="0.25">
      <c r="A25" s="327"/>
      <c r="B25" s="242" t="s">
        <v>193</v>
      </c>
      <c r="C25" s="230"/>
      <c r="D25" s="230" t="s">
        <v>194</v>
      </c>
      <c r="E25" s="144" t="str" cm="1">
        <f t="array" ref="E25">_xlfn.TEXTJOIN(",",TRUE,_xlfn._xlws.FILTER('2. Hazard'!$B$9:$B$20,('2. Hazard'!$J$9:$J$20&lt;&gt;"")*('2. Hazard'!$J$9:$J$20&lt;&gt;"N/A")))</f>
        <v>H1,H2,H3,H4,H5,H6,H7,H8,H9</v>
      </c>
      <c r="F25" s="233" t="s">
        <v>525</v>
      </c>
      <c r="G25" s="233" t="s">
        <v>161</v>
      </c>
      <c r="H25" s="233" t="s">
        <v>160</v>
      </c>
      <c r="I25" s="233" t="s">
        <v>159</v>
      </c>
      <c r="J25" s="230"/>
      <c r="K25" s="230"/>
      <c r="L25" s="230"/>
      <c r="M25" s="230"/>
      <c r="N25" s="231"/>
      <c r="O25" s="189"/>
      <c r="P25" s="222" t="str">
        <f t="shared" si="0"/>
        <v/>
      </c>
      <c r="Q25" s="222" t="str">
        <f t="shared" si="1"/>
        <v/>
      </c>
      <c r="R25" s="222" t="str">
        <f t="shared" si="2"/>
        <v/>
      </c>
      <c r="S25" s="222" t="str">
        <f t="shared" si="3"/>
        <v/>
      </c>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row>
    <row r="26" spans="1:47" x14ac:dyDescent="0.2">
      <c r="A26" s="189"/>
      <c r="B26" s="189"/>
      <c r="C26" s="189"/>
      <c r="D26" s="189"/>
      <c r="E26" s="189"/>
      <c r="F26" s="189"/>
      <c r="G26" s="189"/>
      <c r="H26" s="189"/>
      <c r="I26" s="189"/>
      <c r="J26" s="189"/>
      <c r="K26" s="189"/>
      <c r="L26" s="189"/>
      <c r="M26" s="189"/>
      <c r="N26" s="189"/>
      <c r="O26" s="189"/>
      <c r="P26" s="222"/>
      <c r="Q26" s="222"/>
      <c r="R26" s="222"/>
      <c r="S26" s="222"/>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row>
    <row r="27" spans="1:47" x14ac:dyDescent="0.2">
      <c r="A27" s="189"/>
      <c r="B27" s="189"/>
      <c r="C27" s="189"/>
      <c r="D27" s="189"/>
      <c r="E27" s="189"/>
      <c r="F27" s="221"/>
      <c r="G27" s="221"/>
      <c r="H27" s="221"/>
      <c r="I27" s="221"/>
      <c r="J27" s="189"/>
      <c r="K27" s="189"/>
      <c r="L27" s="189"/>
      <c r="M27" s="189"/>
      <c r="N27" s="189"/>
      <c r="O27" s="222" t="s">
        <v>99</v>
      </c>
      <c r="P27" s="222">
        <f>COUNT(P9:P25)</f>
        <v>3</v>
      </c>
      <c r="Q27" s="222">
        <f>COUNT(Q9:Q25)</f>
        <v>2</v>
      </c>
      <c r="R27" s="222">
        <f>COUNT(R9:R25)</f>
        <v>2</v>
      </c>
      <c r="S27" s="222">
        <f>COUNT(S9:S25)</f>
        <v>1</v>
      </c>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row>
    <row r="28" spans="1:47" x14ac:dyDescent="0.2">
      <c r="A28" s="189"/>
      <c r="B28" s="189"/>
      <c r="C28" s="189"/>
      <c r="D28" s="234"/>
      <c r="E28" s="234"/>
      <c r="F28" s="235"/>
      <c r="G28" s="235"/>
      <c r="H28" s="235"/>
      <c r="I28" s="235"/>
      <c r="J28" s="189"/>
      <c r="K28" s="189"/>
      <c r="L28" s="189"/>
      <c r="M28" s="189"/>
      <c r="N28" s="189"/>
      <c r="O28" s="222" t="s">
        <v>100</v>
      </c>
      <c r="P28" s="222">
        <f>P27/SUM($P$27:$R$27)</f>
        <v>0.42857142857142855</v>
      </c>
      <c r="Q28" s="222">
        <f t="shared" ref="Q28:R28" si="4">Q27/SUM($P$27:$R$27)</f>
        <v>0.2857142857142857</v>
      </c>
      <c r="R28" s="222">
        <f t="shared" si="4"/>
        <v>0.2857142857142857</v>
      </c>
      <c r="S28" s="222"/>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row>
    <row r="29" spans="1:47" x14ac:dyDescent="0.2">
      <c r="A29" s="189"/>
      <c r="B29" s="189"/>
      <c r="C29" s="189"/>
      <c r="D29" s="234"/>
      <c r="F29" s="235"/>
      <c r="G29" s="235"/>
      <c r="H29" s="235"/>
      <c r="I29" s="235"/>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row>
    <row r="30" spans="1:47" x14ac:dyDescent="0.2">
      <c r="A30" s="189"/>
      <c r="B30" s="189"/>
      <c r="C30" s="189"/>
      <c r="D30" s="234"/>
      <c r="E30" s="234"/>
      <c r="F30" s="235"/>
      <c r="G30" s="235"/>
      <c r="H30" s="235"/>
      <c r="I30" s="235"/>
      <c r="J30" s="189"/>
      <c r="K30" s="189"/>
      <c r="L30" s="189"/>
      <c r="M30" s="189"/>
      <c r="N30" s="189"/>
      <c r="O30" s="5" t="s">
        <v>61</v>
      </c>
      <c r="P30" s="5"/>
      <c r="Q30" s="5"/>
      <c r="R30" s="5"/>
      <c r="S30" s="5"/>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row>
    <row r="31" spans="1:47" x14ac:dyDescent="0.2">
      <c r="A31" s="189"/>
      <c r="B31" s="189"/>
      <c r="C31" s="189"/>
      <c r="D31" s="234"/>
      <c r="E31" s="234"/>
      <c r="F31" s="235"/>
      <c r="G31" s="235"/>
      <c r="H31" s="235"/>
      <c r="I31" s="235"/>
      <c r="J31" s="189"/>
      <c r="K31" s="189"/>
      <c r="L31" s="189"/>
      <c r="M31" s="189"/>
      <c r="N31" s="189"/>
      <c r="O31" s="5" t="s">
        <v>69</v>
      </c>
      <c r="P31" s="5"/>
      <c r="Q31" s="5"/>
      <c r="R31" s="5"/>
      <c r="S31" s="5"/>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row>
    <row r="32" spans="1:47" x14ac:dyDescent="0.2">
      <c r="A32" s="189"/>
      <c r="B32" s="189"/>
      <c r="C32" s="189"/>
      <c r="D32" s="234"/>
      <c r="E32" s="234"/>
      <c r="F32" s="235"/>
      <c r="G32" s="235"/>
      <c r="H32" s="235"/>
      <c r="I32" s="235"/>
      <c r="J32" s="189"/>
      <c r="K32" s="189"/>
      <c r="L32" s="189"/>
      <c r="M32" s="189"/>
      <c r="N32" s="189"/>
      <c r="O32" s="5" t="s">
        <v>99</v>
      </c>
      <c r="P32" s="5">
        <f>COUNT(P9:P11)</f>
        <v>2</v>
      </c>
      <c r="Q32" s="5">
        <f t="shared" ref="Q32:S32" si="5">COUNT(Q9:Q11)</f>
        <v>1</v>
      </c>
      <c r="R32" s="5">
        <f t="shared" si="5"/>
        <v>0</v>
      </c>
      <c r="S32" s="5">
        <f t="shared" si="5"/>
        <v>0</v>
      </c>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row>
    <row r="33" spans="1:47" x14ac:dyDescent="0.2">
      <c r="A33" s="189"/>
      <c r="B33" s="189"/>
      <c r="C33" s="189"/>
      <c r="D33" s="236"/>
      <c r="E33" s="236"/>
      <c r="F33" s="235"/>
      <c r="G33" s="235"/>
      <c r="H33" s="235"/>
      <c r="I33" s="235"/>
      <c r="J33" s="189"/>
      <c r="K33" s="189"/>
      <c r="L33" s="189"/>
      <c r="M33" s="189"/>
      <c r="N33" s="189"/>
      <c r="O33" s="5" t="s">
        <v>100</v>
      </c>
      <c r="P33" s="5">
        <f>P32/SUM(P32:R32)</f>
        <v>0.66666666666666663</v>
      </c>
      <c r="Q33" s="5">
        <f>Q32/SUM(P32:R32)</f>
        <v>0.33333333333333331</v>
      </c>
      <c r="R33" s="5">
        <f>R32/SUM(P32:R32)</f>
        <v>0</v>
      </c>
      <c r="S33" s="5"/>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row>
    <row r="34" spans="1:47" x14ac:dyDescent="0.2">
      <c r="A34" s="189"/>
      <c r="B34" s="189"/>
      <c r="C34" s="189"/>
      <c r="D34" s="234"/>
      <c r="E34" s="234"/>
      <c r="F34" s="235"/>
      <c r="G34" s="235"/>
      <c r="H34" s="235"/>
      <c r="I34" s="235"/>
      <c r="J34" s="189"/>
      <c r="K34" s="189"/>
      <c r="L34" s="189"/>
      <c r="M34" s="189"/>
      <c r="N34" s="189"/>
      <c r="O34" s="5" t="s">
        <v>123</v>
      </c>
      <c r="P34" s="5"/>
      <c r="Q34" s="5"/>
      <c r="R34" s="5"/>
      <c r="S34" s="5"/>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row>
    <row r="35" spans="1:47" x14ac:dyDescent="0.2">
      <c r="A35" s="189"/>
      <c r="B35" s="189"/>
      <c r="C35" s="189"/>
      <c r="D35" s="234"/>
      <c r="E35" s="234"/>
      <c r="F35" s="235"/>
      <c r="G35" s="235"/>
      <c r="H35" s="235"/>
      <c r="I35" s="235"/>
      <c r="J35" s="189"/>
      <c r="K35" s="189"/>
      <c r="L35" s="189"/>
      <c r="M35" s="189"/>
      <c r="N35" s="189"/>
      <c r="O35" s="5" t="s">
        <v>99</v>
      </c>
      <c r="P35" s="5">
        <f>COUNT(P12:P20)</f>
        <v>1</v>
      </c>
      <c r="Q35" s="5">
        <f t="shared" ref="Q35:S35" si="6">COUNT(Q12:Q20)</f>
        <v>1</v>
      </c>
      <c r="R35" s="5">
        <f t="shared" si="6"/>
        <v>2</v>
      </c>
      <c r="S35" s="5">
        <f t="shared" si="6"/>
        <v>1</v>
      </c>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row>
    <row r="36" spans="1:47" x14ac:dyDescent="0.2">
      <c r="A36" s="189"/>
      <c r="B36" s="189"/>
      <c r="C36" s="189"/>
      <c r="D36" s="236"/>
      <c r="E36" s="236"/>
      <c r="F36" s="235"/>
      <c r="G36" s="235"/>
      <c r="H36" s="235"/>
      <c r="I36" s="235"/>
      <c r="J36" s="189"/>
      <c r="K36" s="189"/>
      <c r="L36" s="189"/>
      <c r="M36" s="189"/>
      <c r="N36" s="189"/>
      <c r="O36" s="5" t="s">
        <v>100</v>
      </c>
      <c r="P36" s="5">
        <f>P35/SUM(P35:R35)</f>
        <v>0.25</v>
      </c>
      <c r="Q36" s="5">
        <f>Q35/SUM(P35:R35)</f>
        <v>0.25</v>
      </c>
      <c r="R36" s="5">
        <f>R35/SUM(P35:R35)</f>
        <v>0.5</v>
      </c>
      <c r="S36" s="5"/>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row>
    <row r="37" spans="1:47" x14ac:dyDescent="0.2">
      <c r="A37" s="189"/>
      <c r="B37" s="189"/>
      <c r="C37" s="189"/>
      <c r="D37" s="189"/>
      <c r="E37" s="189"/>
      <c r="F37" s="189"/>
      <c r="G37" s="189"/>
      <c r="H37" s="189"/>
      <c r="I37" s="189"/>
      <c r="J37" s="189"/>
      <c r="K37" s="189"/>
      <c r="L37" s="189"/>
      <c r="M37" s="189"/>
      <c r="N37" s="189"/>
      <c r="O37" s="189" t="s">
        <v>331</v>
      </c>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row>
    <row r="38" spans="1:47" x14ac:dyDescent="0.2">
      <c r="A38" s="189"/>
      <c r="B38" s="189"/>
      <c r="C38" s="189"/>
      <c r="D38" s="189"/>
      <c r="E38" s="189"/>
      <c r="F38" s="189"/>
      <c r="G38" s="189"/>
      <c r="H38" s="189"/>
      <c r="I38" s="189"/>
      <c r="J38" s="237"/>
      <c r="K38" s="189"/>
      <c r="L38" s="189"/>
      <c r="M38" s="189"/>
      <c r="N38" s="189"/>
      <c r="O38" s="5" t="s">
        <v>99</v>
      </c>
      <c r="P38" s="189">
        <f>COUNT(P21:P22)</f>
        <v>0</v>
      </c>
      <c r="Q38" s="189">
        <f t="shared" ref="Q38:S38" si="7">COUNT(Q21:Q22)</f>
        <v>0</v>
      </c>
      <c r="R38" s="189">
        <f t="shared" si="7"/>
        <v>0</v>
      </c>
      <c r="S38" s="189">
        <f t="shared" si="7"/>
        <v>0</v>
      </c>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row>
    <row r="39" spans="1:47" x14ac:dyDescent="0.2">
      <c r="A39" s="189"/>
      <c r="B39" s="189"/>
      <c r="C39" s="189"/>
      <c r="D39" s="189"/>
      <c r="E39" s="189"/>
      <c r="F39" s="189"/>
      <c r="G39" s="189"/>
      <c r="H39" s="189"/>
      <c r="I39" s="189"/>
      <c r="J39" s="189"/>
      <c r="K39" s="189"/>
      <c r="L39" s="189"/>
      <c r="M39" s="189"/>
      <c r="N39" s="189"/>
      <c r="O39" s="5" t="s">
        <v>100</v>
      </c>
      <c r="P39" s="5" t="e">
        <f>P38/SUM(P38:R38)</f>
        <v>#DIV/0!</v>
      </c>
      <c r="Q39" s="5" t="e">
        <f>Q38/SUM(P38:R38)</f>
        <v>#DIV/0!</v>
      </c>
      <c r="R39" s="5" t="e">
        <f>R38/SUM(P38:R38)</f>
        <v>#DIV/0!</v>
      </c>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row>
    <row r="40" spans="1:47" x14ac:dyDescent="0.2">
      <c r="A40" s="189"/>
      <c r="B40" s="189"/>
      <c r="C40" s="189"/>
      <c r="D40" s="189"/>
      <c r="E40" s="189"/>
      <c r="F40" s="189"/>
      <c r="G40" s="189"/>
      <c r="H40" s="189"/>
      <c r="I40" s="189"/>
      <c r="J40" s="189"/>
      <c r="K40" s="189"/>
      <c r="L40" s="189"/>
      <c r="M40" s="189"/>
      <c r="N40" s="189"/>
      <c r="O40" s="189" t="s">
        <v>180</v>
      </c>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row>
    <row r="41" spans="1:47" x14ac:dyDescent="0.2">
      <c r="A41" s="189"/>
      <c r="B41" s="189"/>
      <c r="C41" s="189"/>
      <c r="D41" s="189"/>
      <c r="E41" s="189"/>
      <c r="F41" s="189"/>
      <c r="G41" s="189"/>
      <c r="H41" s="189"/>
      <c r="I41" s="189"/>
      <c r="J41" s="189"/>
      <c r="K41" s="189"/>
      <c r="L41" s="189"/>
      <c r="M41" s="189"/>
      <c r="N41" s="189"/>
      <c r="O41" s="5" t="s">
        <v>99</v>
      </c>
      <c r="P41" s="189">
        <f>COUNT(P23:P25)</f>
        <v>0</v>
      </c>
      <c r="Q41" s="189">
        <f t="shared" ref="Q41:S41" si="8">COUNT(Q23:Q25)</f>
        <v>0</v>
      </c>
      <c r="R41" s="189">
        <f t="shared" si="8"/>
        <v>0</v>
      </c>
      <c r="S41" s="189">
        <f t="shared" si="8"/>
        <v>0</v>
      </c>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row>
    <row r="42" spans="1:47" x14ac:dyDescent="0.2">
      <c r="A42" s="189"/>
      <c r="B42" s="189"/>
      <c r="C42" s="189"/>
      <c r="D42" s="189"/>
      <c r="E42" s="189"/>
      <c r="F42" s="189"/>
      <c r="G42" s="189"/>
      <c r="H42" s="189"/>
      <c r="I42" s="189"/>
      <c r="J42" s="189"/>
      <c r="K42" s="189"/>
      <c r="L42" s="189"/>
      <c r="M42" s="189"/>
      <c r="N42" s="189"/>
      <c r="O42" s="5" t="s">
        <v>100</v>
      </c>
      <c r="P42" s="5" t="e">
        <f>P41/SUM(P41:R41)</f>
        <v>#DIV/0!</v>
      </c>
      <c r="Q42" s="5" t="e">
        <f>Q41/SUM(P41:R41)</f>
        <v>#DIV/0!</v>
      </c>
      <c r="R42" s="5" t="e">
        <f>R41/SUM(P41:R41)</f>
        <v>#DIV/0!</v>
      </c>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row>
    <row r="43" spans="1:47" x14ac:dyDescent="0.2">
      <c r="A43" s="189"/>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row>
    <row r="44" spans="1:47" x14ac:dyDescent="0.2">
      <c r="A44" s="189"/>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row>
    <row r="45" spans="1:47" x14ac:dyDescent="0.2">
      <c r="A45" s="189"/>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row>
    <row r="46" spans="1:47" x14ac:dyDescent="0.2">
      <c r="A46" s="189"/>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row>
    <row r="47" spans="1:47" x14ac:dyDescent="0.2">
      <c r="A47" s="189"/>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row>
    <row r="48" spans="1:47" x14ac:dyDescent="0.2">
      <c r="A48" s="189"/>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row>
    <row r="49" spans="1:47" x14ac:dyDescent="0.2">
      <c r="A49" s="189"/>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row>
    <row r="50" spans="1:47" x14ac:dyDescent="0.2">
      <c r="A50" s="189"/>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row>
    <row r="51" spans="1:47" x14ac:dyDescent="0.2">
      <c r="A51" s="189"/>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row>
    <row r="52" spans="1:47" x14ac:dyDescent="0.2">
      <c r="A52" s="189"/>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row>
    <row r="53" spans="1:47" x14ac:dyDescent="0.2">
      <c r="A53" s="189"/>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row>
    <row r="54" spans="1:47" x14ac:dyDescent="0.2">
      <c r="A54" s="189"/>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row>
    <row r="55" spans="1:47" x14ac:dyDescent="0.2">
      <c r="A55" s="189"/>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89"/>
      <c r="AM55" s="189"/>
      <c r="AN55" s="189"/>
      <c r="AO55" s="189"/>
      <c r="AP55" s="189"/>
      <c r="AQ55" s="189"/>
      <c r="AR55" s="189"/>
      <c r="AS55" s="189"/>
      <c r="AT55" s="189"/>
      <c r="AU55" s="189"/>
    </row>
    <row r="56" spans="1:47" x14ac:dyDescent="0.2">
      <c r="A56" s="189"/>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89"/>
      <c r="AM56" s="189"/>
      <c r="AN56" s="189"/>
      <c r="AO56" s="189"/>
      <c r="AP56" s="189"/>
      <c r="AQ56" s="189"/>
      <c r="AR56" s="189"/>
      <c r="AS56" s="189"/>
      <c r="AT56" s="189"/>
      <c r="AU56" s="189"/>
    </row>
    <row r="57" spans="1:47" x14ac:dyDescent="0.2">
      <c r="A57" s="189"/>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89"/>
      <c r="AM57" s="189"/>
      <c r="AN57" s="189"/>
      <c r="AO57" s="189"/>
      <c r="AP57" s="189"/>
      <c r="AQ57" s="189"/>
      <c r="AR57" s="189"/>
      <c r="AS57" s="189"/>
      <c r="AT57" s="189"/>
      <c r="AU57" s="189"/>
    </row>
    <row r="58" spans="1:47" x14ac:dyDescent="0.2">
      <c r="A58" s="189"/>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189"/>
      <c r="AL58" s="189"/>
      <c r="AM58" s="189"/>
      <c r="AN58" s="189"/>
      <c r="AO58" s="189"/>
      <c r="AP58" s="189"/>
      <c r="AQ58" s="189"/>
      <c r="AR58" s="189"/>
      <c r="AS58" s="189"/>
      <c r="AT58" s="189"/>
      <c r="AU58" s="189"/>
    </row>
    <row r="59" spans="1:47" x14ac:dyDescent="0.2">
      <c r="A59" s="189"/>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row>
    <row r="60" spans="1:47" x14ac:dyDescent="0.2">
      <c r="A60" s="189"/>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row>
    <row r="61" spans="1:47" x14ac:dyDescent="0.2">
      <c r="A61" s="189"/>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row>
    <row r="62" spans="1:47" x14ac:dyDescent="0.2">
      <c r="A62" s="189"/>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row>
    <row r="63" spans="1:47" x14ac:dyDescent="0.2">
      <c r="A63" s="189"/>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row>
    <row r="64" spans="1:47" x14ac:dyDescent="0.2">
      <c r="A64" s="189"/>
      <c r="B64" s="189"/>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row>
    <row r="65" spans="1:47" x14ac:dyDescent="0.2">
      <c r="A65" s="189"/>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row>
    <row r="66" spans="1:47" x14ac:dyDescent="0.2">
      <c r="A66" s="189"/>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89"/>
      <c r="AQ66" s="189"/>
      <c r="AR66" s="189"/>
      <c r="AS66" s="189"/>
      <c r="AT66" s="189"/>
      <c r="AU66" s="189"/>
    </row>
    <row r="67" spans="1:47" x14ac:dyDescent="0.2">
      <c r="A67" s="189"/>
      <c r="B67" s="189"/>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89"/>
      <c r="AS67" s="189"/>
      <c r="AT67" s="189"/>
      <c r="AU67" s="189"/>
    </row>
    <row r="68" spans="1:47" x14ac:dyDescent="0.2">
      <c r="A68" s="189"/>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89"/>
      <c r="AP68" s="189"/>
      <c r="AQ68" s="189"/>
      <c r="AR68" s="189"/>
      <c r="AS68" s="189"/>
      <c r="AT68" s="189"/>
      <c r="AU68" s="189"/>
    </row>
    <row r="69" spans="1:47" x14ac:dyDescent="0.2">
      <c r="A69" s="189"/>
      <c r="B69" s="189"/>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row>
    <row r="70" spans="1:47" x14ac:dyDescent="0.2">
      <c r="A70" s="189"/>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189"/>
    </row>
    <row r="71" spans="1:47" x14ac:dyDescent="0.2">
      <c r="A71" s="189"/>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c r="AD71" s="189"/>
      <c r="AE71" s="189"/>
      <c r="AF71" s="189"/>
      <c r="AG71" s="189"/>
      <c r="AH71" s="189"/>
      <c r="AI71" s="189"/>
      <c r="AJ71" s="189"/>
      <c r="AK71" s="189"/>
      <c r="AL71" s="189"/>
      <c r="AM71" s="189"/>
      <c r="AN71" s="189"/>
      <c r="AO71" s="189"/>
      <c r="AP71" s="189"/>
      <c r="AQ71" s="189"/>
      <c r="AR71" s="189"/>
      <c r="AS71" s="189"/>
      <c r="AT71" s="189"/>
      <c r="AU71" s="189"/>
    </row>
    <row r="72" spans="1:47" x14ac:dyDescent="0.2">
      <c r="A72" s="189"/>
      <c r="B72" s="189"/>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189"/>
    </row>
    <row r="73" spans="1:47" x14ac:dyDescent="0.2">
      <c r="A73" s="189"/>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89"/>
      <c r="AS73" s="189"/>
      <c r="AT73" s="189"/>
      <c r="AU73" s="189"/>
    </row>
    <row r="74" spans="1:47" x14ac:dyDescent="0.2">
      <c r="A74" s="189"/>
      <c r="B74" s="189"/>
      <c r="C74" s="189"/>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c r="AI74" s="189"/>
      <c r="AJ74" s="189"/>
      <c r="AK74" s="189"/>
      <c r="AL74" s="189"/>
      <c r="AM74" s="189"/>
      <c r="AN74" s="189"/>
      <c r="AO74" s="189"/>
      <c r="AP74" s="189"/>
      <c r="AQ74" s="189"/>
      <c r="AR74" s="189"/>
      <c r="AS74" s="189"/>
      <c r="AT74" s="189"/>
      <c r="AU74" s="189"/>
    </row>
  </sheetData>
  <mergeCells count="6">
    <mergeCell ref="A9:A11"/>
    <mergeCell ref="A23:A25"/>
    <mergeCell ref="A1:A3"/>
    <mergeCell ref="G7:I7"/>
    <mergeCell ref="A21:A22"/>
    <mergeCell ref="A12:A20"/>
  </mergeCells>
  <phoneticPr fontId="2" type="noConversion"/>
  <conditionalFormatting sqref="B9:N11">
    <cfRule type="expression" dxfId="75" priority="1">
      <formula>$V$10=FALSE</formula>
    </cfRule>
    <cfRule type="expression" priority="3" stopIfTrue="1">
      <formula>NOT($J$2)</formula>
    </cfRule>
  </conditionalFormatting>
  <conditionalFormatting sqref="J9:J25">
    <cfRule type="containsText" dxfId="73" priority="2" operator="containsText" text="N/A">
      <formula>NOT(ISERROR(SEARCH("N/A",J9)))</formula>
    </cfRule>
    <cfRule type="containsText" dxfId="72" priority="5" operator="containsText" text="Unknown">
      <formula>NOT(ISERROR(SEARCH("Unknown",J9)))</formula>
    </cfRule>
    <cfRule type="containsText" dxfId="71" priority="6" operator="containsText" text="Low">
      <formula>NOT(ISERROR(SEARCH("Low",J9)))</formula>
    </cfRule>
    <cfRule type="containsText" dxfId="70" priority="7" operator="containsText" text="Medium">
      <formula>NOT(ISERROR(SEARCH("Medium",J9)))</formula>
    </cfRule>
    <cfRule type="containsText" dxfId="69" priority="8" operator="containsText" text="High">
      <formula>NOT(ISERROR(SEARCH("High",J9)))</formula>
    </cfRule>
  </conditionalFormatting>
  <dataValidations count="2">
    <dataValidation type="list" allowBlank="1" showInputMessage="1" showErrorMessage="1" sqref="C9:C25" xr:uid="{57D9252A-7A3A-4CFA-B879-2E6AB892A5D4}">
      <formula1>"SC, CC, All"</formula1>
    </dataValidation>
    <dataValidation type="list" allowBlank="1" showInputMessage="1" showErrorMessage="1" sqref="J9:J25" xr:uid="{08503EF0-A60B-494E-A5AE-FBC818AC3BAE}">
      <formula1>"Low, Medium, High, Unknown,N/A"</formula1>
    </dataValidation>
  </dataValidations>
  <pageMargins left="0.7" right="0.7" top="0.75" bottom="0.75" header="0.3" footer="0.3"/>
  <ignoredErrors>
    <ignoredError sqref="P41" unlockedFormula="1"/>
  </ignoredErrors>
  <drawing r:id="rId1"/>
  <legacyDrawing r:id="rId2"/>
  <mc:AlternateContent xmlns:mc="http://schemas.openxmlformats.org/markup-compatibility/2006">
    <mc:Choice Requires="x14">
      <controls>
        <mc:AlternateContent xmlns:mc="http://schemas.openxmlformats.org/markup-compatibility/2006">
          <mc:Choice Requires="x14">
            <control shapeId="8198" r:id="rId3" name="Check Box 6">
              <controlPr defaultSize="0" autoFill="0" autoLine="0" autoPict="0">
                <anchor moveWithCells="1">
                  <from>
                    <xdr:col>4</xdr:col>
                    <xdr:colOff>1003300</xdr:colOff>
                    <xdr:row>1</xdr:row>
                    <xdr:rowOff>63500</xdr:rowOff>
                  </from>
                  <to>
                    <xdr:col>5</xdr:col>
                    <xdr:colOff>1181100</xdr:colOff>
                    <xdr:row>3</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79B3931B-A32C-41FB-99FD-D67CFF14736C}">
            <xm:f>'1. Start'!$D$8="MCS"</xm:f>
            <x14:dxf>
              <fill>
                <patternFill>
                  <bgColor theme="1" tint="0.499984740745262"/>
                </patternFill>
              </fill>
            </x14:dxf>
          </x14:cfRule>
          <xm:sqref>B9:N11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F48D2-4509-4856-9F7E-DDDBDAD41FD6}">
  <dimension ref="A1:AS72"/>
  <sheetViews>
    <sheetView zoomScale="130" zoomScaleNormal="130" workbookViewId="0">
      <selection activeCell="F33" sqref="F33"/>
    </sheetView>
  </sheetViews>
  <sheetFormatPr baseColWidth="10" defaultColWidth="8.83203125" defaultRowHeight="15" x14ac:dyDescent="0.2"/>
  <cols>
    <col min="1" max="1" width="16" customWidth="1"/>
    <col min="2" max="2" width="8.33203125" customWidth="1"/>
    <col min="3" max="3" width="12.83203125" customWidth="1"/>
    <col min="4" max="4" width="20.1640625" customWidth="1"/>
    <col min="5" max="5" width="40.5" customWidth="1"/>
    <col min="6" max="6" width="38.33203125" customWidth="1"/>
    <col min="7" max="7" width="39.5" customWidth="1"/>
    <col min="8" max="8" width="40.1640625" customWidth="1"/>
    <col min="9" max="9" width="15.1640625" customWidth="1"/>
    <col min="10" max="10" width="53.5" customWidth="1"/>
    <col min="11" max="11" width="27.5" customWidth="1"/>
    <col min="12" max="12" width="41.6640625" customWidth="1"/>
    <col min="13" max="13" width="34.6640625" customWidth="1"/>
    <col min="14" max="14" width="34.6640625" hidden="1" customWidth="1"/>
    <col min="15" max="18" width="8.6640625" hidden="1" customWidth="1"/>
    <col min="19" max="20" width="0" hidden="1" customWidth="1"/>
    <col min="21" max="21" width="13.5" hidden="1" customWidth="1"/>
    <col min="22" max="22" width="8.6640625" hidden="1" customWidth="1"/>
    <col min="23" max="23" width="0" hidden="1" customWidth="1"/>
  </cols>
  <sheetData>
    <row r="1" spans="1:45" x14ac:dyDescent="0.2">
      <c r="A1" s="295"/>
      <c r="B1" s="18"/>
      <c r="C1" s="18"/>
      <c r="D1" s="19"/>
      <c r="E1" s="19"/>
      <c r="F1" s="19"/>
      <c r="G1" s="19"/>
      <c r="H1" s="19"/>
      <c r="I1" s="19"/>
      <c r="J1" s="19"/>
      <c r="K1" s="19"/>
      <c r="L1" s="19"/>
      <c r="M1" s="20"/>
      <c r="N1" s="19"/>
      <c r="O1" s="57"/>
      <c r="P1" s="57"/>
      <c r="Q1" s="57"/>
      <c r="R1" s="57"/>
      <c r="S1" s="5"/>
      <c r="T1" s="5"/>
      <c r="U1" s="5"/>
      <c r="V1" s="5"/>
      <c r="W1" s="5"/>
      <c r="X1" s="5"/>
      <c r="Y1" s="5"/>
      <c r="Z1" s="5"/>
      <c r="AA1" s="5"/>
      <c r="AB1" s="5"/>
      <c r="AC1" s="5"/>
      <c r="AD1" s="5"/>
      <c r="AE1" s="5"/>
      <c r="AF1" s="5"/>
      <c r="AG1" s="5"/>
      <c r="AH1" s="5"/>
      <c r="AI1" s="5"/>
      <c r="AJ1" s="5"/>
      <c r="AK1" s="5"/>
      <c r="AL1" s="5"/>
      <c r="AM1" s="5"/>
      <c r="AN1" s="5"/>
      <c r="AO1" s="5"/>
      <c r="AP1" s="5"/>
      <c r="AQ1" s="5"/>
      <c r="AR1" s="5"/>
      <c r="AS1" s="5"/>
    </row>
    <row r="2" spans="1:45" ht="24" x14ac:dyDescent="0.3">
      <c r="A2" s="296"/>
      <c r="B2" s="288" t="s">
        <v>9</v>
      </c>
      <c r="C2" s="22"/>
      <c r="D2" s="37"/>
      <c r="E2" s="22"/>
      <c r="F2" s="22"/>
      <c r="G2" s="22" t="b">
        <v>0</v>
      </c>
      <c r="H2" s="22"/>
      <c r="I2" s="22"/>
      <c r="J2" s="22"/>
      <c r="K2" s="22"/>
      <c r="L2" s="22"/>
      <c r="M2" s="23"/>
      <c r="N2" s="22"/>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row>
    <row r="3" spans="1:45" x14ac:dyDescent="0.2">
      <c r="A3" s="296"/>
      <c r="B3" s="21"/>
      <c r="C3" s="22"/>
      <c r="D3" s="24"/>
      <c r="E3" s="24"/>
      <c r="F3" s="24"/>
      <c r="G3" s="24"/>
      <c r="H3" s="24"/>
      <c r="I3" s="24"/>
      <c r="J3" s="24"/>
      <c r="K3" s="24"/>
      <c r="L3" s="24"/>
      <c r="M3" s="25"/>
      <c r="N3" s="24"/>
      <c r="O3" s="46"/>
      <c r="P3" s="46"/>
      <c r="Q3" s="46"/>
      <c r="R3" s="46"/>
      <c r="S3" s="46"/>
      <c r="T3" s="46"/>
      <c r="U3" s="46"/>
      <c r="V3" s="46"/>
      <c r="W3" s="5"/>
      <c r="X3" s="5"/>
      <c r="Y3" s="5"/>
      <c r="Z3" s="5"/>
      <c r="AA3" s="5"/>
      <c r="AB3" s="5"/>
      <c r="AC3" s="5"/>
      <c r="AD3" s="5"/>
      <c r="AE3" s="5"/>
      <c r="AF3" s="5"/>
      <c r="AG3" s="5"/>
      <c r="AH3" s="5"/>
      <c r="AI3" s="5"/>
      <c r="AJ3" s="5"/>
      <c r="AK3" s="5"/>
      <c r="AL3" s="5"/>
      <c r="AM3" s="5"/>
      <c r="AN3" s="5"/>
      <c r="AO3" s="5"/>
      <c r="AP3" s="5"/>
      <c r="AQ3" s="5"/>
      <c r="AR3" s="5"/>
      <c r="AS3" s="5"/>
    </row>
    <row r="4" spans="1:45" ht="22" x14ac:dyDescent="0.3">
      <c r="A4" s="21"/>
      <c r="B4" s="289" t="str">
        <f>'1. Start'!A8</f>
        <v>CMM-01</v>
      </c>
      <c r="C4" s="22"/>
      <c r="D4" s="290" t="s">
        <v>24</v>
      </c>
      <c r="E4" s="53"/>
      <c r="F4" s="53"/>
      <c r="G4" s="53"/>
      <c r="H4" s="53"/>
      <c r="I4" s="53"/>
      <c r="J4" s="53"/>
      <c r="K4" s="53"/>
      <c r="L4" s="53"/>
      <c r="M4" s="54"/>
      <c r="N4" s="53"/>
      <c r="O4" s="47"/>
      <c r="P4" s="47"/>
      <c r="Q4" s="47"/>
      <c r="R4" s="47"/>
      <c r="S4" s="47"/>
      <c r="T4" s="47"/>
      <c r="U4" s="47"/>
      <c r="V4" s="47"/>
      <c r="W4" s="5"/>
      <c r="X4" s="5"/>
      <c r="Y4" s="5"/>
      <c r="Z4" s="5"/>
      <c r="AA4" s="5"/>
      <c r="AB4" s="5"/>
      <c r="AC4" s="5"/>
      <c r="AD4" s="5"/>
      <c r="AE4" s="5"/>
      <c r="AF4" s="5"/>
      <c r="AG4" s="5"/>
      <c r="AH4" s="5"/>
      <c r="AI4" s="5"/>
      <c r="AJ4" s="5"/>
      <c r="AK4" s="5"/>
      <c r="AL4" s="5"/>
      <c r="AM4" s="5"/>
      <c r="AN4" s="5"/>
      <c r="AO4" s="5"/>
      <c r="AP4" s="5"/>
      <c r="AQ4" s="5"/>
      <c r="AR4" s="5"/>
      <c r="AS4" s="5"/>
    </row>
    <row r="5" spans="1:45" x14ac:dyDescent="0.2">
      <c r="A5" s="134"/>
      <c r="B5" s="55"/>
      <c r="C5" s="55"/>
      <c r="D5" s="291"/>
      <c r="E5" s="291"/>
      <c r="F5" s="55"/>
      <c r="G5" s="55"/>
      <c r="H5" s="55"/>
      <c r="I5" s="292"/>
      <c r="J5" s="55"/>
      <c r="K5" s="55"/>
      <c r="L5" s="55"/>
      <c r="M5" s="135"/>
      <c r="N5" s="5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row>
    <row r="6" spans="1:45" ht="16" thickBot="1" x14ac:dyDescent="0.25">
      <c r="A6" s="21"/>
      <c r="B6" s="21"/>
      <c r="C6" s="22"/>
      <c r="D6" s="22"/>
      <c r="E6" s="22"/>
      <c r="F6" s="22"/>
      <c r="G6" s="22"/>
      <c r="H6" s="22"/>
      <c r="I6" s="28"/>
      <c r="J6" s="22"/>
      <c r="K6" s="22"/>
      <c r="L6" s="22"/>
      <c r="M6" s="23"/>
      <c r="N6" s="22"/>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row>
    <row r="7" spans="1:45" x14ac:dyDescent="0.2">
      <c r="A7" s="334" t="s">
        <v>61</v>
      </c>
      <c r="B7" s="335" t="s">
        <v>62</v>
      </c>
      <c r="C7" s="335" t="s">
        <v>63</v>
      </c>
      <c r="D7" s="333" t="s">
        <v>195</v>
      </c>
      <c r="E7" s="333" t="s">
        <v>103</v>
      </c>
      <c r="F7" s="333" t="s">
        <v>101</v>
      </c>
      <c r="G7" s="333"/>
      <c r="H7" s="333"/>
      <c r="I7" s="333" t="s">
        <v>196</v>
      </c>
      <c r="J7" s="333" t="s">
        <v>64</v>
      </c>
      <c r="K7" s="333" t="s">
        <v>65</v>
      </c>
      <c r="L7" s="333" t="s">
        <v>66</v>
      </c>
      <c r="M7" s="340" t="s">
        <v>67</v>
      </c>
      <c r="N7" s="5"/>
      <c r="O7" s="2" t="s">
        <v>197</v>
      </c>
      <c r="P7" s="2"/>
      <c r="Q7" s="2"/>
      <c r="R7" s="2"/>
      <c r="S7" s="5"/>
      <c r="T7" s="5"/>
      <c r="U7" s="5"/>
      <c r="V7" s="5"/>
      <c r="W7" s="5"/>
      <c r="X7" s="5"/>
      <c r="Y7" s="5"/>
      <c r="Z7" s="5"/>
      <c r="AA7" s="5"/>
      <c r="AB7" s="5"/>
      <c r="AC7" s="5"/>
      <c r="AD7" s="5"/>
      <c r="AE7" s="5"/>
      <c r="AF7" s="5"/>
      <c r="AG7" s="5"/>
      <c r="AH7" s="5"/>
      <c r="AI7" s="5"/>
      <c r="AJ7" s="5"/>
      <c r="AK7" s="5"/>
      <c r="AL7" s="5"/>
      <c r="AM7" s="5"/>
      <c r="AN7" s="5"/>
      <c r="AO7" s="5"/>
      <c r="AP7" s="5"/>
      <c r="AQ7" s="5"/>
      <c r="AR7" s="5"/>
      <c r="AS7" s="5"/>
    </row>
    <row r="8" spans="1:45" ht="16" thickBot="1" x14ac:dyDescent="0.25">
      <c r="A8" s="322"/>
      <c r="B8" s="336"/>
      <c r="C8" s="336"/>
      <c r="D8" s="320"/>
      <c r="E8" s="320"/>
      <c r="F8" s="40" t="s">
        <v>198</v>
      </c>
      <c r="G8" s="39" t="s">
        <v>199</v>
      </c>
      <c r="H8" s="38" t="s">
        <v>200</v>
      </c>
      <c r="I8" s="320"/>
      <c r="J8" s="320"/>
      <c r="K8" s="320"/>
      <c r="L8" s="320"/>
      <c r="M8" s="341"/>
      <c r="N8" s="16"/>
      <c r="O8" s="2" t="s">
        <v>43</v>
      </c>
      <c r="P8" s="2" t="s">
        <v>45</v>
      </c>
      <c r="Q8" s="2" t="s">
        <v>68</v>
      </c>
      <c r="R8" s="2" t="s">
        <v>47</v>
      </c>
      <c r="S8" s="5"/>
      <c r="T8" s="5"/>
      <c r="U8" s="5"/>
      <c r="V8" s="5"/>
      <c r="W8" s="5"/>
      <c r="X8" s="5"/>
      <c r="Y8" s="5"/>
      <c r="Z8" s="5"/>
      <c r="AA8" s="5"/>
      <c r="AB8" s="5"/>
      <c r="AC8" s="5"/>
      <c r="AD8" s="5"/>
      <c r="AE8" s="5"/>
      <c r="AF8" s="5"/>
      <c r="AG8" s="5"/>
      <c r="AH8" s="5"/>
      <c r="AI8" s="5"/>
      <c r="AJ8" s="5"/>
      <c r="AK8" s="5"/>
      <c r="AL8" s="5"/>
      <c r="AM8" s="5"/>
      <c r="AN8" s="5"/>
      <c r="AO8" s="5"/>
      <c r="AP8" s="5"/>
      <c r="AQ8" s="5"/>
      <c r="AR8" s="5"/>
      <c r="AS8" s="5"/>
    </row>
    <row r="9" spans="1:45" ht="64" x14ac:dyDescent="0.2">
      <c r="A9" s="313" t="s">
        <v>69</v>
      </c>
      <c r="B9" s="170" t="s">
        <v>201</v>
      </c>
      <c r="C9" s="139"/>
      <c r="D9" s="139" t="s">
        <v>202</v>
      </c>
      <c r="E9" s="180" t="s">
        <v>203</v>
      </c>
      <c r="F9" s="180" t="s">
        <v>204</v>
      </c>
      <c r="G9" s="180" t="s">
        <v>205</v>
      </c>
      <c r="H9" s="180" t="s">
        <v>206</v>
      </c>
      <c r="I9" s="139" t="s">
        <v>45</v>
      </c>
      <c r="J9" s="139"/>
      <c r="K9" s="139"/>
      <c r="L9" s="139"/>
      <c r="M9" s="171"/>
      <c r="N9" s="5"/>
      <c r="O9" s="2" t="str">
        <f>IF(I9="High",1,"")</f>
        <v/>
      </c>
      <c r="P9" s="2">
        <f>IF(I9="Medium",1,"")</f>
        <v>1</v>
      </c>
      <c r="Q9" s="2" t="str">
        <f>IF(I9="Low",1,"")</f>
        <v/>
      </c>
      <c r="R9" s="2" t="str">
        <f>IF(I9="Unknown",1,"")</f>
        <v/>
      </c>
      <c r="S9" s="17"/>
      <c r="T9" s="5"/>
      <c r="U9" s="283" t="s">
        <v>523</v>
      </c>
      <c r="V9" s="283"/>
      <c r="W9" s="5"/>
      <c r="X9" s="5"/>
      <c r="Y9" s="5"/>
      <c r="Z9" s="5"/>
      <c r="AA9" s="5"/>
      <c r="AB9" s="5"/>
      <c r="AC9" s="5"/>
      <c r="AD9" s="5"/>
      <c r="AE9" s="5"/>
      <c r="AF9" s="5"/>
      <c r="AG9" s="5"/>
      <c r="AH9" s="5"/>
      <c r="AI9" s="5"/>
      <c r="AJ9" s="5"/>
      <c r="AK9" s="5"/>
      <c r="AL9" s="5"/>
      <c r="AM9" s="5"/>
      <c r="AN9" s="5"/>
      <c r="AO9" s="5"/>
      <c r="AP9" s="5"/>
      <c r="AQ9" s="5"/>
      <c r="AR9" s="5"/>
      <c r="AS9" s="5"/>
    </row>
    <row r="10" spans="1:45" ht="48" x14ac:dyDescent="0.2">
      <c r="A10" s="314"/>
      <c r="B10" s="172" t="s">
        <v>207</v>
      </c>
      <c r="C10" s="142"/>
      <c r="D10" s="142" t="s">
        <v>208</v>
      </c>
      <c r="E10" s="181" t="s">
        <v>209</v>
      </c>
      <c r="F10" s="181" t="s">
        <v>210</v>
      </c>
      <c r="G10" s="181" t="s">
        <v>211</v>
      </c>
      <c r="H10" s="181" t="s">
        <v>212</v>
      </c>
      <c r="I10" s="141" t="s">
        <v>43</v>
      </c>
      <c r="J10" s="142"/>
      <c r="K10" s="142"/>
      <c r="L10" s="142"/>
      <c r="M10" s="173"/>
      <c r="N10" s="5"/>
      <c r="O10" s="2">
        <f t="shared" ref="O10:O37" si="0">IF(I10="High",1,"")</f>
        <v>1</v>
      </c>
      <c r="P10" s="2" t="str">
        <f t="shared" ref="P10:P37" si="1">IF(I10="Medium",1,"")</f>
        <v/>
      </c>
      <c r="Q10" s="2" t="str">
        <f t="shared" ref="Q10:Q37" si="2">IF(I10="Low",1,"")</f>
        <v/>
      </c>
      <c r="R10" s="2" t="str">
        <f t="shared" ref="R10:R37" si="3">IF(I10="Unknown",1,"")</f>
        <v/>
      </c>
      <c r="S10" s="5"/>
      <c r="T10" s="5"/>
      <c r="U10" s="283" t="e" cm="1">
        <f t="array" ref="U10">_xlfn.IFS('1. Start'!C8="Data Management",FALSE,'1. Start'!C8="MCS",FALSE)</f>
        <v>#N/A</v>
      </c>
      <c r="V10" s="283" t="e">
        <f>IF(G2=U10,U10,G2)</f>
        <v>#N/A</v>
      </c>
      <c r="W10" s="5"/>
      <c r="X10" s="5"/>
      <c r="Y10" s="5"/>
      <c r="Z10" s="5"/>
      <c r="AA10" s="5"/>
      <c r="AB10" s="5"/>
      <c r="AC10" s="5"/>
      <c r="AD10" s="5"/>
      <c r="AE10" s="5"/>
      <c r="AF10" s="5"/>
      <c r="AG10" s="5"/>
      <c r="AH10" s="5"/>
      <c r="AI10" s="5"/>
      <c r="AJ10" s="5"/>
      <c r="AK10" s="5"/>
      <c r="AL10" s="5"/>
      <c r="AM10" s="5"/>
      <c r="AN10" s="5"/>
      <c r="AO10" s="5"/>
      <c r="AP10" s="5"/>
      <c r="AQ10" s="5"/>
      <c r="AR10" s="5"/>
      <c r="AS10" s="5"/>
    </row>
    <row r="11" spans="1:45" ht="48" x14ac:dyDescent="0.2">
      <c r="A11" s="314"/>
      <c r="B11" s="172" t="s">
        <v>213</v>
      </c>
      <c r="C11" s="142"/>
      <c r="D11" s="142" t="s">
        <v>214</v>
      </c>
      <c r="E11" s="181" t="s">
        <v>215</v>
      </c>
      <c r="F11" s="181" t="s">
        <v>216</v>
      </c>
      <c r="G11" s="181" t="s">
        <v>217</v>
      </c>
      <c r="H11" s="181" t="s">
        <v>218</v>
      </c>
      <c r="I11" s="141" t="s">
        <v>43</v>
      </c>
      <c r="J11" s="142"/>
      <c r="K11" s="142"/>
      <c r="L11" s="142"/>
      <c r="M11" s="173"/>
      <c r="N11" s="5"/>
      <c r="O11" s="2">
        <f t="shared" si="0"/>
        <v>1</v>
      </c>
      <c r="P11" s="2" t="str">
        <f t="shared" si="1"/>
        <v/>
      </c>
      <c r="Q11" s="2" t="str">
        <f t="shared" si="2"/>
        <v/>
      </c>
      <c r="R11" s="2" t="str">
        <f t="shared" si="3"/>
        <v/>
      </c>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row>
    <row r="12" spans="1:45" ht="80" x14ac:dyDescent="0.2">
      <c r="A12" s="314"/>
      <c r="B12" s="172" t="s">
        <v>219</v>
      </c>
      <c r="C12" s="142"/>
      <c r="D12" s="186" t="s">
        <v>220</v>
      </c>
      <c r="E12" s="181" t="s">
        <v>221</v>
      </c>
      <c r="F12" s="181" t="s">
        <v>222</v>
      </c>
      <c r="G12" s="181" t="s">
        <v>223</v>
      </c>
      <c r="H12" s="181" t="s">
        <v>224</v>
      </c>
      <c r="I12" s="141" t="s">
        <v>68</v>
      </c>
      <c r="J12" s="142"/>
      <c r="K12" s="142"/>
      <c r="L12" s="142"/>
      <c r="M12" s="173"/>
      <c r="N12" s="5"/>
      <c r="O12" s="2" t="str">
        <f t="shared" si="0"/>
        <v/>
      </c>
      <c r="P12" s="2" t="str">
        <f t="shared" si="1"/>
        <v/>
      </c>
      <c r="Q12" s="2">
        <f t="shared" si="2"/>
        <v>1</v>
      </c>
      <c r="R12" s="2" t="str">
        <f t="shared" si="3"/>
        <v/>
      </c>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row>
    <row r="13" spans="1:45" ht="48" x14ac:dyDescent="0.2">
      <c r="A13" s="314"/>
      <c r="B13" s="172" t="s">
        <v>225</v>
      </c>
      <c r="C13" s="142"/>
      <c r="D13" s="186"/>
      <c r="E13" s="181" t="s">
        <v>226</v>
      </c>
      <c r="F13" s="181" t="s">
        <v>227</v>
      </c>
      <c r="G13" s="181" t="s">
        <v>228</v>
      </c>
      <c r="H13" s="181" t="s">
        <v>229</v>
      </c>
      <c r="I13" s="141" t="s">
        <v>45</v>
      </c>
      <c r="J13" s="142"/>
      <c r="K13" s="142"/>
      <c r="L13" s="142"/>
      <c r="M13" s="173"/>
      <c r="N13" s="5"/>
      <c r="O13" s="2" t="str">
        <f t="shared" si="0"/>
        <v/>
      </c>
      <c r="P13" s="2">
        <f t="shared" si="1"/>
        <v>1</v>
      </c>
      <c r="Q13" s="2" t="str">
        <f t="shared" si="2"/>
        <v/>
      </c>
      <c r="R13" s="2" t="str">
        <f t="shared" si="3"/>
        <v/>
      </c>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row>
    <row r="14" spans="1:45" ht="64" x14ac:dyDescent="0.2">
      <c r="A14" s="314"/>
      <c r="B14" s="172" t="s">
        <v>230</v>
      </c>
      <c r="C14" s="142"/>
      <c r="D14" s="186" t="s">
        <v>231</v>
      </c>
      <c r="E14" s="181" t="s">
        <v>232</v>
      </c>
      <c r="F14" s="181" t="s">
        <v>233</v>
      </c>
      <c r="G14" s="181" t="s">
        <v>234</v>
      </c>
      <c r="H14" s="181" t="s">
        <v>235</v>
      </c>
      <c r="I14" s="141" t="s">
        <v>68</v>
      </c>
      <c r="J14" s="142"/>
      <c r="K14" s="142"/>
      <c r="L14" s="142"/>
      <c r="M14" s="173"/>
      <c r="N14" s="5"/>
      <c r="O14" s="2" t="str">
        <f t="shared" si="0"/>
        <v/>
      </c>
      <c r="P14" s="2" t="str">
        <f t="shared" si="1"/>
        <v/>
      </c>
      <c r="Q14" s="2">
        <f t="shared" si="2"/>
        <v>1</v>
      </c>
      <c r="R14" s="2" t="str">
        <f t="shared" si="3"/>
        <v/>
      </c>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row>
    <row r="15" spans="1:45" ht="48" x14ac:dyDescent="0.2">
      <c r="A15" s="314"/>
      <c r="B15" s="172" t="s">
        <v>236</v>
      </c>
      <c r="C15" s="142"/>
      <c r="D15" s="186"/>
      <c r="E15" s="181" t="s">
        <v>237</v>
      </c>
      <c r="F15" s="181" t="s">
        <v>238</v>
      </c>
      <c r="G15" s="181" t="s">
        <v>239</v>
      </c>
      <c r="H15" s="181" t="s">
        <v>240</v>
      </c>
      <c r="I15" s="141" t="s">
        <v>43</v>
      </c>
      <c r="J15" s="142"/>
      <c r="K15" s="142"/>
      <c r="L15" s="142"/>
      <c r="M15" s="173"/>
      <c r="N15" s="5"/>
      <c r="O15" s="2">
        <f t="shared" si="0"/>
        <v>1</v>
      </c>
      <c r="P15" s="2" t="str">
        <f t="shared" si="1"/>
        <v/>
      </c>
      <c r="Q15" s="2" t="str">
        <f t="shared" si="2"/>
        <v/>
      </c>
      <c r="R15" s="2" t="str">
        <f t="shared" si="3"/>
        <v/>
      </c>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row>
    <row r="16" spans="1:45" ht="32" x14ac:dyDescent="0.2">
      <c r="A16" s="314"/>
      <c r="B16" s="172" t="s">
        <v>241</v>
      </c>
      <c r="C16" s="142"/>
      <c r="D16" s="186"/>
      <c r="E16" s="181" t="s">
        <v>242</v>
      </c>
      <c r="F16" s="181" t="s">
        <v>243</v>
      </c>
      <c r="G16" s="181" t="s">
        <v>244</v>
      </c>
      <c r="H16" s="181" t="s">
        <v>245</v>
      </c>
      <c r="I16" s="141"/>
      <c r="J16" s="142"/>
      <c r="K16" s="142"/>
      <c r="L16" s="142"/>
      <c r="M16" s="173"/>
      <c r="N16" s="5"/>
      <c r="O16" s="2" t="str">
        <f t="shared" si="0"/>
        <v/>
      </c>
      <c r="P16" s="2" t="str">
        <f t="shared" si="1"/>
        <v/>
      </c>
      <c r="Q16" s="2" t="str">
        <f t="shared" si="2"/>
        <v/>
      </c>
      <c r="R16" s="2" t="str">
        <f t="shared" si="3"/>
        <v/>
      </c>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row>
    <row r="17" spans="1:45" ht="48" x14ac:dyDescent="0.2">
      <c r="A17" s="314"/>
      <c r="B17" s="172" t="s">
        <v>246</v>
      </c>
      <c r="C17" s="142"/>
      <c r="D17" s="142" t="s">
        <v>247</v>
      </c>
      <c r="E17" s="181" t="s">
        <v>248</v>
      </c>
      <c r="F17" s="181" t="s">
        <v>249</v>
      </c>
      <c r="G17" s="181" t="s">
        <v>250</v>
      </c>
      <c r="H17" s="181" t="s">
        <v>251</v>
      </c>
      <c r="I17" s="141" t="s">
        <v>47</v>
      </c>
      <c r="J17" s="142"/>
      <c r="K17" s="142"/>
      <c r="L17" s="142"/>
      <c r="M17" s="173"/>
      <c r="N17" s="5"/>
      <c r="O17" s="2" t="str">
        <f t="shared" si="0"/>
        <v/>
      </c>
      <c r="P17" s="2" t="str">
        <f t="shared" si="1"/>
        <v/>
      </c>
      <c r="Q17" s="2" t="str">
        <f t="shared" si="2"/>
        <v/>
      </c>
      <c r="R17" s="2">
        <f t="shared" si="3"/>
        <v>1</v>
      </c>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row>
    <row r="18" spans="1:45" ht="48" x14ac:dyDescent="0.2">
      <c r="A18" s="314"/>
      <c r="B18" s="172" t="s">
        <v>252</v>
      </c>
      <c r="C18" s="142"/>
      <c r="D18" s="142" t="s">
        <v>253</v>
      </c>
      <c r="E18" s="181" t="s">
        <v>254</v>
      </c>
      <c r="F18" s="181" t="s">
        <v>255</v>
      </c>
      <c r="G18" s="181" t="s">
        <v>256</v>
      </c>
      <c r="H18" s="181" t="s">
        <v>257</v>
      </c>
      <c r="I18" s="141"/>
      <c r="J18" s="142"/>
      <c r="K18" s="142"/>
      <c r="L18" s="142"/>
      <c r="M18" s="173"/>
      <c r="N18" s="5"/>
      <c r="O18" s="2" t="str">
        <f t="shared" si="0"/>
        <v/>
      </c>
      <c r="P18" s="2" t="str">
        <f t="shared" si="1"/>
        <v/>
      </c>
      <c r="Q18" s="2" t="str">
        <f t="shared" si="2"/>
        <v/>
      </c>
      <c r="R18" s="2" t="str">
        <f t="shared" si="3"/>
        <v/>
      </c>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row>
    <row r="19" spans="1:45" ht="64" x14ac:dyDescent="0.2">
      <c r="A19" s="337" t="s">
        <v>180</v>
      </c>
      <c r="B19" s="172" t="s">
        <v>258</v>
      </c>
      <c r="C19" s="142"/>
      <c r="D19" s="186" t="s">
        <v>259</v>
      </c>
      <c r="E19" s="181" t="s">
        <v>260</v>
      </c>
      <c r="F19" s="181" t="s">
        <v>261</v>
      </c>
      <c r="G19" s="181" t="s">
        <v>262</v>
      </c>
      <c r="H19" s="181" t="s">
        <v>263</v>
      </c>
      <c r="I19" s="141"/>
      <c r="J19" s="142"/>
      <c r="K19" s="142"/>
      <c r="L19" s="142"/>
      <c r="M19" s="173"/>
      <c r="N19" s="5"/>
      <c r="O19" s="2" t="str">
        <f t="shared" si="0"/>
        <v/>
      </c>
      <c r="P19" s="2" t="str">
        <f t="shared" si="1"/>
        <v/>
      </c>
      <c r="Q19" s="2" t="str">
        <f t="shared" si="2"/>
        <v/>
      </c>
      <c r="R19" s="2" t="str">
        <f t="shared" si="3"/>
        <v/>
      </c>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row>
    <row r="20" spans="1:45" ht="48" x14ac:dyDescent="0.2">
      <c r="A20" s="338"/>
      <c r="B20" s="172" t="s">
        <v>264</v>
      </c>
      <c r="C20" s="142"/>
      <c r="D20" s="186"/>
      <c r="E20" s="181" t="s">
        <v>265</v>
      </c>
      <c r="F20" s="181" t="s">
        <v>266</v>
      </c>
      <c r="G20" s="181" t="s">
        <v>267</v>
      </c>
      <c r="H20" s="181" t="s">
        <v>268</v>
      </c>
      <c r="I20" s="142"/>
      <c r="J20" s="142"/>
      <c r="K20" s="142"/>
      <c r="L20" s="142"/>
      <c r="M20" s="173"/>
      <c r="N20" s="5"/>
      <c r="O20" s="2" t="str">
        <f t="shared" si="0"/>
        <v/>
      </c>
      <c r="P20" s="2" t="str">
        <f t="shared" si="1"/>
        <v/>
      </c>
      <c r="Q20" s="2" t="str">
        <f t="shared" si="2"/>
        <v/>
      </c>
      <c r="R20" s="2" t="str">
        <f t="shared" si="3"/>
        <v/>
      </c>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row>
    <row r="21" spans="1:45" ht="32" x14ac:dyDescent="0.2">
      <c r="A21" s="338"/>
      <c r="B21" s="172" t="s">
        <v>269</v>
      </c>
      <c r="C21" s="142"/>
      <c r="D21" s="186"/>
      <c r="E21" s="181" t="s">
        <v>270</v>
      </c>
      <c r="F21" s="181" t="s">
        <v>271</v>
      </c>
      <c r="G21" s="181" t="s">
        <v>272</v>
      </c>
      <c r="H21" s="181" t="s">
        <v>273</v>
      </c>
      <c r="I21" s="141"/>
      <c r="J21" s="142"/>
      <c r="K21" s="142"/>
      <c r="L21" s="142"/>
      <c r="M21" s="173"/>
      <c r="N21" s="5"/>
      <c r="O21" s="2" t="str">
        <f t="shared" si="0"/>
        <v/>
      </c>
      <c r="P21" s="2" t="str">
        <f t="shared" si="1"/>
        <v/>
      </c>
      <c r="Q21" s="2" t="str">
        <f t="shared" si="2"/>
        <v/>
      </c>
      <c r="R21" s="2" t="str">
        <f t="shared" si="3"/>
        <v/>
      </c>
      <c r="S21" s="5"/>
      <c r="T21" s="5"/>
      <c r="U21" s="16"/>
      <c r="V21" s="5"/>
      <c r="W21" s="5"/>
      <c r="X21" s="5"/>
      <c r="Y21" s="5"/>
      <c r="Z21" s="5"/>
      <c r="AA21" s="5"/>
      <c r="AB21" s="5"/>
      <c r="AC21" s="5"/>
      <c r="AD21" s="5"/>
      <c r="AE21" s="5"/>
      <c r="AF21" s="5"/>
      <c r="AG21" s="5"/>
      <c r="AH21" s="5"/>
      <c r="AI21" s="5"/>
      <c r="AJ21" s="5"/>
      <c r="AK21" s="5"/>
      <c r="AL21" s="5"/>
      <c r="AM21" s="5"/>
      <c r="AN21" s="5"/>
      <c r="AO21" s="5"/>
      <c r="AP21" s="5"/>
      <c r="AQ21" s="5"/>
      <c r="AR21" s="5"/>
      <c r="AS21" s="5"/>
    </row>
    <row r="22" spans="1:45" ht="48" x14ac:dyDescent="0.2">
      <c r="A22" s="338"/>
      <c r="B22" s="172" t="s">
        <v>274</v>
      </c>
      <c r="C22" s="142"/>
      <c r="D22" s="186" t="s">
        <v>275</v>
      </c>
      <c r="E22" s="181" t="s">
        <v>530</v>
      </c>
      <c r="F22" s="181" t="s">
        <v>276</v>
      </c>
      <c r="G22" s="181" t="s">
        <v>277</v>
      </c>
      <c r="H22" s="181" t="s">
        <v>278</v>
      </c>
      <c r="I22" s="141"/>
      <c r="J22" s="142"/>
      <c r="K22" s="142"/>
      <c r="L22" s="142"/>
      <c r="M22" s="173"/>
      <c r="N22" s="5"/>
      <c r="O22" s="2" t="str">
        <f t="shared" si="0"/>
        <v/>
      </c>
      <c r="P22" s="2" t="str">
        <f t="shared" si="1"/>
        <v/>
      </c>
      <c r="Q22" s="2" t="str">
        <f t="shared" si="2"/>
        <v/>
      </c>
      <c r="R22" s="2" t="str">
        <f t="shared" si="3"/>
        <v/>
      </c>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row>
    <row r="23" spans="1:45" ht="47.25" customHeight="1" x14ac:dyDescent="0.2">
      <c r="A23" s="338"/>
      <c r="B23" s="172" t="s">
        <v>279</v>
      </c>
      <c r="C23" s="142"/>
      <c r="D23" s="186"/>
      <c r="E23" s="181" t="s">
        <v>280</v>
      </c>
      <c r="F23" s="181" t="s">
        <v>281</v>
      </c>
      <c r="G23" s="181" t="s">
        <v>282</v>
      </c>
      <c r="H23" s="181" t="s">
        <v>283</v>
      </c>
      <c r="I23" s="141"/>
      <c r="J23" s="142"/>
      <c r="K23" s="142"/>
      <c r="L23" s="142"/>
      <c r="M23" s="173"/>
      <c r="N23" s="5"/>
      <c r="O23" s="2" t="str">
        <f t="shared" si="0"/>
        <v/>
      </c>
      <c r="P23" s="2" t="str">
        <f t="shared" si="1"/>
        <v/>
      </c>
      <c r="Q23" s="2" t="str">
        <f t="shared" si="2"/>
        <v/>
      </c>
      <c r="R23" s="2" t="str">
        <f t="shared" si="3"/>
        <v/>
      </c>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row>
    <row r="24" spans="1:45" ht="51" customHeight="1" x14ac:dyDescent="0.2">
      <c r="A24" s="338"/>
      <c r="B24" s="172" t="s">
        <v>284</v>
      </c>
      <c r="C24" s="142"/>
      <c r="D24" s="186"/>
      <c r="E24" s="181" t="s">
        <v>285</v>
      </c>
      <c r="F24" s="181" t="s">
        <v>286</v>
      </c>
      <c r="G24" s="181" t="s">
        <v>287</v>
      </c>
      <c r="H24" s="181" t="s">
        <v>288</v>
      </c>
      <c r="I24" s="141"/>
      <c r="J24" s="142"/>
      <c r="K24" s="142"/>
      <c r="L24" s="142"/>
      <c r="M24" s="173"/>
      <c r="N24" s="5"/>
      <c r="O24" s="2" t="str">
        <f t="shared" si="0"/>
        <v/>
      </c>
      <c r="P24" s="2" t="str">
        <f t="shared" si="1"/>
        <v/>
      </c>
      <c r="Q24" s="2" t="str">
        <f t="shared" si="2"/>
        <v/>
      </c>
      <c r="R24" s="2" t="str">
        <f t="shared" si="3"/>
        <v/>
      </c>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row>
    <row r="25" spans="1:45" ht="48" x14ac:dyDescent="0.2">
      <c r="A25" s="338"/>
      <c r="B25" s="172" t="s">
        <v>289</v>
      </c>
      <c r="C25" s="142"/>
      <c r="D25" s="142" t="s">
        <v>290</v>
      </c>
      <c r="E25" s="181" t="s">
        <v>291</v>
      </c>
      <c r="F25" s="181" t="s">
        <v>292</v>
      </c>
      <c r="G25" s="181" t="s">
        <v>293</v>
      </c>
      <c r="H25" s="181" t="s">
        <v>449</v>
      </c>
      <c r="I25" s="141"/>
      <c r="J25" s="142"/>
      <c r="K25" s="142"/>
      <c r="L25" s="142"/>
      <c r="M25" s="173"/>
      <c r="N25" s="5"/>
      <c r="O25" s="2" t="str">
        <f t="shared" si="0"/>
        <v/>
      </c>
      <c r="P25" s="2" t="str">
        <f t="shared" si="1"/>
        <v/>
      </c>
      <c r="Q25" s="2" t="str">
        <f t="shared" si="2"/>
        <v/>
      </c>
      <c r="R25" s="2" t="str">
        <f t="shared" si="3"/>
        <v/>
      </c>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row>
    <row r="26" spans="1:45" ht="64" x14ac:dyDescent="0.2">
      <c r="A26" s="338"/>
      <c r="B26" s="172" t="s">
        <v>294</v>
      </c>
      <c r="C26" s="142"/>
      <c r="D26" s="142" t="s">
        <v>295</v>
      </c>
      <c r="E26" s="181" t="s">
        <v>296</v>
      </c>
      <c r="F26" s="181" t="s">
        <v>297</v>
      </c>
      <c r="G26" s="181" t="s">
        <v>298</v>
      </c>
      <c r="H26" s="181" t="s">
        <v>299</v>
      </c>
      <c r="I26" s="141"/>
      <c r="J26" s="142"/>
      <c r="K26" s="142"/>
      <c r="L26" s="142"/>
      <c r="M26" s="173"/>
      <c r="N26" s="5"/>
      <c r="O26" s="2" t="str">
        <f t="shared" si="0"/>
        <v/>
      </c>
      <c r="P26" s="2" t="str">
        <f t="shared" si="1"/>
        <v/>
      </c>
      <c r="Q26" s="2" t="str">
        <f t="shared" si="2"/>
        <v/>
      </c>
      <c r="R26" s="2" t="str">
        <f t="shared" si="3"/>
        <v/>
      </c>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row>
    <row r="27" spans="1:45" ht="48" x14ac:dyDescent="0.2">
      <c r="A27" s="338"/>
      <c r="B27" s="172" t="s">
        <v>300</v>
      </c>
      <c r="C27" s="142"/>
      <c r="D27" s="142" t="s">
        <v>301</v>
      </c>
      <c r="E27" s="181" t="s">
        <v>302</v>
      </c>
      <c r="F27" s="181" t="s">
        <v>303</v>
      </c>
      <c r="G27" s="181" t="s">
        <v>304</v>
      </c>
      <c r="H27" s="181" t="s">
        <v>305</v>
      </c>
      <c r="I27" s="141"/>
      <c r="J27" s="142"/>
      <c r="K27" s="142"/>
      <c r="L27" s="142"/>
      <c r="M27" s="173"/>
      <c r="N27" s="5"/>
      <c r="O27" s="2" t="str">
        <f t="shared" si="0"/>
        <v/>
      </c>
      <c r="P27" s="2" t="str">
        <f t="shared" si="1"/>
        <v/>
      </c>
      <c r="Q27" s="2" t="str">
        <f t="shared" si="2"/>
        <v/>
      </c>
      <c r="R27" s="2" t="str">
        <f t="shared" si="3"/>
        <v/>
      </c>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row>
    <row r="28" spans="1:45" ht="48" x14ac:dyDescent="0.2">
      <c r="A28" s="338"/>
      <c r="B28" s="172" t="s">
        <v>306</v>
      </c>
      <c r="C28" s="142"/>
      <c r="D28" s="142" t="s">
        <v>307</v>
      </c>
      <c r="E28" s="181" t="s">
        <v>308</v>
      </c>
      <c r="F28" s="181" t="s">
        <v>309</v>
      </c>
      <c r="G28" s="181" t="s">
        <v>310</v>
      </c>
      <c r="H28" s="181" t="s">
        <v>311</v>
      </c>
      <c r="I28" s="141"/>
      <c r="J28" s="142"/>
      <c r="K28" s="142"/>
      <c r="L28" s="142"/>
      <c r="M28" s="173"/>
      <c r="N28" s="5"/>
      <c r="O28" s="2" t="str">
        <f t="shared" si="0"/>
        <v/>
      </c>
      <c r="P28" s="2" t="str">
        <f t="shared" si="1"/>
        <v/>
      </c>
      <c r="Q28" s="2" t="str">
        <f t="shared" si="2"/>
        <v/>
      </c>
      <c r="R28" s="2" t="str">
        <f t="shared" si="3"/>
        <v/>
      </c>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row>
    <row r="29" spans="1:45" ht="48" x14ac:dyDescent="0.2">
      <c r="A29" s="338"/>
      <c r="B29" s="172" t="s">
        <v>312</v>
      </c>
      <c r="C29" s="142"/>
      <c r="D29" s="186" t="s">
        <v>313</v>
      </c>
      <c r="E29" s="181" t="s">
        <v>314</v>
      </c>
      <c r="F29" s="181" t="s">
        <v>450</v>
      </c>
      <c r="G29" s="181" t="s">
        <v>315</v>
      </c>
      <c r="H29" s="181" t="s">
        <v>316</v>
      </c>
      <c r="I29" s="141"/>
      <c r="J29" s="142"/>
      <c r="K29" s="142"/>
      <c r="L29" s="142"/>
      <c r="M29" s="173"/>
      <c r="N29" s="5"/>
      <c r="O29" s="2" t="str">
        <f t="shared" si="0"/>
        <v/>
      </c>
      <c r="P29" s="2" t="str">
        <f t="shared" si="1"/>
        <v/>
      </c>
      <c r="Q29" s="2" t="str">
        <f t="shared" si="2"/>
        <v/>
      </c>
      <c r="R29" s="2" t="str">
        <f t="shared" si="3"/>
        <v/>
      </c>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row>
    <row r="30" spans="1:45" ht="80" x14ac:dyDescent="0.2">
      <c r="A30" s="338"/>
      <c r="B30" s="172" t="s">
        <v>317</v>
      </c>
      <c r="C30" s="142"/>
      <c r="D30" s="186"/>
      <c r="E30" s="181" t="s">
        <v>550</v>
      </c>
      <c r="F30" s="181" t="s">
        <v>551</v>
      </c>
      <c r="G30" s="181" t="s">
        <v>552</v>
      </c>
      <c r="H30" s="181" t="s">
        <v>553</v>
      </c>
      <c r="I30" s="141"/>
      <c r="J30" s="142"/>
      <c r="K30" s="142"/>
      <c r="L30" s="142"/>
      <c r="M30" s="173"/>
      <c r="N30" s="5"/>
      <c r="O30" s="2" t="str">
        <f t="shared" si="0"/>
        <v/>
      </c>
      <c r="P30" s="2" t="str">
        <f t="shared" si="1"/>
        <v/>
      </c>
      <c r="Q30" s="2" t="str">
        <f t="shared" si="2"/>
        <v/>
      </c>
      <c r="R30" s="2" t="str">
        <f t="shared" si="3"/>
        <v/>
      </c>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row>
    <row r="31" spans="1:45" ht="48" x14ac:dyDescent="0.2">
      <c r="A31" s="339"/>
      <c r="B31" s="172" t="s">
        <v>318</v>
      </c>
      <c r="C31" s="142"/>
      <c r="D31" s="186"/>
      <c r="E31" s="181" t="s">
        <v>319</v>
      </c>
      <c r="F31" s="181" t="s">
        <v>320</v>
      </c>
      <c r="G31" s="181" t="s">
        <v>321</v>
      </c>
      <c r="H31" s="181" t="s">
        <v>322</v>
      </c>
      <c r="I31" s="141"/>
      <c r="J31" s="142"/>
      <c r="K31" s="142"/>
      <c r="L31" s="142"/>
      <c r="M31" s="173"/>
      <c r="N31" s="5"/>
      <c r="O31" s="2" t="str">
        <f t="shared" si="0"/>
        <v/>
      </c>
      <c r="P31" s="2" t="str">
        <f t="shared" si="1"/>
        <v/>
      </c>
      <c r="Q31" s="2" t="str">
        <f t="shared" si="2"/>
        <v/>
      </c>
      <c r="R31" s="2" t="str">
        <f t="shared" si="3"/>
        <v/>
      </c>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row>
    <row r="32" spans="1:45" ht="48" x14ac:dyDescent="0.2">
      <c r="A32" s="314" t="s">
        <v>194</v>
      </c>
      <c r="B32" s="172" t="s">
        <v>323</v>
      </c>
      <c r="C32" s="142"/>
      <c r="D32" s="142" t="s">
        <v>324</v>
      </c>
      <c r="E32" s="181" t="s">
        <v>325</v>
      </c>
      <c r="F32" s="181" t="s">
        <v>326</v>
      </c>
      <c r="G32" s="181" t="s">
        <v>327</v>
      </c>
      <c r="H32" s="181" t="s">
        <v>328</v>
      </c>
      <c r="I32" s="141"/>
      <c r="J32" s="142"/>
      <c r="K32" s="142"/>
      <c r="L32" s="142"/>
      <c r="M32" s="173"/>
      <c r="N32" s="5"/>
      <c r="O32" s="2" t="str">
        <f t="shared" si="0"/>
        <v/>
      </c>
      <c r="P32" s="2" t="str">
        <f t="shared" si="1"/>
        <v/>
      </c>
      <c r="Q32" s="2" t="str">
        <f t="shared" si="2"/>
        <v/>
      </c>
      <c r="R32" s="2" t="str">
        <f t="shared" si="3"/>
        <v/>
      </c>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row>
    <row r="33" spans="1:45" ht="64" x14ac:dyDescent="0.2">
      <c r="A33" s="314"/>
      <c r="B33" s="172" t="s">
        <v>329</v>
      </c>
      <c r="C33" s="142"/>
      <c r="D33" s="142" t="s">
        <v>330</v>
      </c>
      <c r="E33" s="181" t="s">
        <v>554</v>
      </c>
      <c r="F33" s="181" t="s">
        <v>561</v>
      </c>
      <c r="G33" s="181" t="s">
        <v>562</v>
      </c>
      <c r="H33" s="181" t="s">
        <v>563</v>
      </c>
      <c r="I33" s="142"/>
      <c r="J33" s="142"/>
      <c r="K33" s="142"/>
      <c r="L33" s="142"/>
      <c r="M33" s="173"/>
      <c r="N33" s="5"/>
      <c r="O33" s="2" t="str">
        <f t="shared" si="0"/>
        <v/>
      </c>
      <c r="P33" s="2" t="str">
        <f t="shared" si="1"/>
        <v/>
      </c>
      <c r="Q33" s="2" t="str">
        <f t="shared" si="2"/>
        <v/>
      </c>
      <c r="R33" s="2" t="str">
        <f t="shared" si="3"/>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row>
    <row r="34" spans="1:45" ht="32" x14ac:dyDescent="0.2">
      <c r="A34" s="331" t="s">
        <v>331</v>
      </c>
      <c r="B34" s="172" t="s">
        <v>332</v>
      </c>
      <c r="C34" s="142"/>
      <c r="D34" s="186" t="s">
        <v>333</v>
      </c>
      <c r="E34" s="181" t="s">
        <v>565</v>
      </c>
      <c r="F34" s="181" t="s">
        <v>566</v>
      </c>
      <c r="G34" s="181" t="s">
        <v>564</v>
      </c>
      <c r="H34" s="181" t="s">
        <v>555</v>
      </c>
      <c r="I34" s="141"/>
      <c r="J34" s="142"/>
      <c r="K34" s="142"/>
      <c r="L34" s="142"/>
      <c r="M34" s="173"/>
      <c r="N34" s="5"/>
      <c r="O34" s="2" t="str">
        <f t="shared" si="0"/>
        <v/>
      </c>
      <c r="P34" s="2" t="str">
        <f t="shared" si="1"/>
        <v/>
      </c>
      <c r="Q34" s="2" t="str">
        <f t="shared" si="2"/>
        <v/>
      </c>
      <c r="R34" s="2" t="str">
        <f t="shared" si="3"/>
        <v/>
      </c>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row>
    <row r="35" spans="1:45" ht="32" x14ac:dyDescent="0.2">
      <c r="A35" s="331"/>
      <c r="B35" s="172" t="s">
        <v>334</v>
      </c>
      <c r="C35" s="142"/>
      <c r="D35" s="186"/>
      <c r="E35" s="181" t="s">
        <v>556</v>
      </c>
      <c r="F35" s="181" t="s">
        <v>567</v>
      </c>
      <c r="G35" s="181" t="s">
        <v>568</v>
      </c>
      <c r="H35" s="181" t="s">
        <v>569</v>
      </c>
      <c r="I35" s="141"/>
      <c r="J35" s="142"/>
      <c r="K35" s="142"/>
      <c r="L35" s="142"/>
      <c r="M35" s="173"/>
      <c r="N35" s="5"/>
      <c r="O35" s="2" t="str">
        <f t="shared" si="0"/>
        <v/>
      </c>
      <c r="P35" s="2" t="str">
        <f t="shared" si="1"/>
        <v/>
      </c>
      <c r="Q35" s="2" t="str">
        <f t="shared" si="2"/>
        <v/>
      </c>
      <c r="R35" s="2" t="str">
        <f t="shared" si="3"/>
        <v/>
      </c>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row>
    <row r="36" spans="1:45" ht="48" x14ac:dyDescent="0.2">
      <c r="A36" s="331"/>
      <c r="B36" s="172" t="s">
        <v>335</v>
      </c>
      <c r="C36" s="142"/>
      <c r="D36" s="142" t="s">
        <v>336</v>
      </c>
      <c r="E36" s="181" t="s">
        <v>557</v>
      </c>
      <c r="F36" s="181" t="s">
        <v>558</v>
      </c>
      <c r="G36" s="181" t="s">
        <v>559</v>
      </c>
      <c r="H36" s="181" t="s">
        <v>560</v>
      </c>
      <c r="I36" s="141"/>
      <c r="J36" s="142"/>
      <c r="K36" s="142"/>
      <c r="L36" s="142"/>
      <c r="M36" s="173"/>
      <c r="N36" s="5"/>
      <c r="O36" s="2" t="str">
        <f t="shared" si="0"/>
        <v/>
      </c>
      <c r="P36" s="2" t="str">
        <f t="shared" si="1"/>
        <v/>
      </c>
      <c r="Q36" s="2" t="str">
        <f t="shared" si="2"/>
        <v/>
      </c>
      <c r="R36" s="2" t="str">
        <f t="shared" si="3"/>
        <v/>
      </c>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row>
    <row r="37" spans="1:45" ht="33" thickBot="1" x14ac:dyDescent="0.25">
      <c r="A37" s="332"/>
      <c r="B37" s="174" t="s">
        <v>337</v>
      </c>
      <c r="C37" s="144"/>
      <c r="D37" s="144" t="s">
        <v>338</v>
      </c>
      <c r="E37" s="182" t="s">
        <v>570</v>
      </c>
      <c r="F37" s="182" t="s">
        <v>571</v>
      </c>
      <c r="G37" s="182" t="s">
        <v>572</v>
      </c>
      <c r="H37" s="182" t="s">
        <v>573</v>
      </c>
      <c r="I37" s="136"/>
      <c r="J37" s="144"/>
      <c r="K37" s="144"/>
      <c r="L37" s="144"/>
      <c r="M37" s="175"/>
      <c r="N37" s="5"/>
      <c r="O37" s="2" t="str">
        <f t="shared" si="0"/>
        <v/>
      </c>
      <c r="P37" s="2" t="str">
        <f t="shared" si="1"/>
        <v/>
      </c>
      <c r="Q37" s="2" t="str">
        <f t="shared" si="2"/>
        <v/>
      </c>
      <c r="R37" s="2" t="str">
        <f t="shared" si="3"/>
        <v/>
      </c>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row>
    <row r="38" spans="1:45" x14ac:dyDescent="0.2">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row>
    <row r="39" spans="1:45" x14ac:dyDescent="0.2">
      <c r="A39" s="5"/>
      <c r="B39" s="5"/>
      <c r="C39" s="5"/>
      <c r="D39" s="5"/>
      <c r="E39" s="5"/>
      <c r="F39" s="5"/>
      <c r="G39" s="5"/>
      <c r="H39" s="5"/>
      <c r="I39" s="5"/>
      <c r="J39" s="5"/>
      <c r="K39" s="5"/>
      <c r="L39" s="5"/>
      <c r="M39" s="5"/>
      <c r="N39" s="5" t="s">
        <v>99</v>
      </c>
      <c r="O39" s="5">
        <f>COUNT(O9:O37)</f>
        <v>3</v>
      </c>
      <c r="P39" s="5">
        <f>COUNT(P9:P37)</f>
        <v>2</v>
      </c>
      <c r="Q39" s="5">
        <f>COUNT(Q9:Q37)</f>
        <v>2</v>
      </c>
      <c r="R39" s="5">
        <f>COUNT(R9:R37)</f>
        <v>1</v>
      </c>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row>
    <row r="40" spans="1:45" x14ac:dyDescent="0.2">
      <c r="A40" s="5"/>
      <c r="B40" s="5"/>
      <c r="C40" s="5"/>
      <c r="D40" s="5"/>
      <c r="E40" s="5"/>
      <c r="F40" s="5"/>
      <c r="G40" s="5"/>
      <c r="H40" s="5"/>
      <c r="I40" s="5"/>
      <c r="J40" s="5"/>
      <c r="K40" s="5"/>
      <c r="L40" s="5"/>
      <c r="M40" s="5"/>
      <c r="N40" s="5" t="s">
        <v>100</v>
      </c>
      <c r="O40" s="5">
        <f>O39/SUM($O$39:$Q$39)</f>
        <v>0.42857142857142855</v>
      </c>
      <c r="P40" s="5">
        <f t="shared" ref="P40:Q40" si="4">P39/SUM($O$39:$Q$39)</f>
        <v>0.2857142857142857</v>
      </c>
      <c r="Q40" s="5">
        <f t="shared" si="4"/>
        <v>0.2857142857142857</v>
      </c>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row>
    <row r="41" spans="1:45" x14ac:dyDescent="0.2">
      <c r="A41" s="5"/>
      <c r="B41" s="5"/>
      <c r="C41" s="5"/>
      <c r="D41" s="16"/>
      <c r="E41" s="50"/>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row>
    <row r="42" spans="1:45" x14ac:dyDescent="0.2">
      <c r="A42" s="5"/>
      <c r="B42" s="5"/>
      <c r="C42" s="5"/>
      <c r="D42" s="16"/>
      <c r="E42" s="50"/>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row>
    <row r="43" spans="1:45" x14ac:dyDescent="0.2">
      <c r="A43" s="5"/>
      <c r="B43" s="5"/>
      <c r="C43" s="5"/>
      <c r="D43" s="16"/>
      <c r="E43" s="50"/>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row>
    <row r="44" spans="1:45" x14ac:dyDescent="0.2">
      <c r="A44" s="5"/>
      <c r="B44" s="5"/>
      <c r="C44" s="5"/>
      <c r="D44" s="16"/>
      <c r="E44" s="50"/>
      <c r="F44" s="5"/>
      <c r="G44" s="5"/>
      <c r="H44" s="5"/>
      <c r="I44" s="5"/>
      <c r="J44" s="5"/>
      <c r="K44" s="5"/>
      <c r="L44" s="5"/>
      <c r="M44" s="5"/>
      <c r="N44" s="5" t="s">
        <v>61</v>
      </c>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row>
    <row r="45" spans="1:45" x14ac:dyDescent="0.2">
      <c r="A45" s="5"/>
      <c r="B45" s="5"/>
      <c r="C45" s="5"/>
      <c r="D45" s="16"/>
      <c r="E45" s="50"/>
      <c r="F45" s="5"/>
      <c r="G45" s="5"/>
      <c r="H45" s="5"/>
      <c r="I45" s="5"/>
      <c r="J45" s="5"/>
      <c r="K45" s="5"/>
      <c r="L45" s="5"/>
      <c r="M45" s="5"/>
      <c r="N45" s="5" t="s">
        <v>69</v>
      </c>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row>
    <row r="46" spans="1:45" x14ac:dyDescent="0.2">
      <c r="A46" s="5"/>
      <c r="B46" s="5"/>
      <c r="C46" s="5"/>
      <c r="D46" s="49"/>
      <c r="E46" s="50"/>
      <c r="F46" s="5"/>
      <c r="G46" s="5"/>
      <c r="H46" s="5"/>
      <c r="I46" s="5"/>
      <c r="J46" s="5"/>
      <c r="K46" s="5"/>
      <c r="L46" s="5"/>
      <c r="M46" s="5"/>
      <c r="N46" s="5" t="s">
        <v>99</v>
      </c>
      <c r="O46" s="5">
        <f>COUNT(O9:O18)</f>
        <v>3</v>
      </c>
      <c r="P46" s="5">
        <f t="shared" ref="P46:R46" si="5">COUNT(P9:P18)</f>
        <v>2</v>
      </c>
      <c r="Q46" s="5">
        <f t="shared" si="5"/>
        <v>2</v>
      </c>
      <c r="R46" s="5">
        <f t="shared" si="5"/>
        <v>1</v>
      </c>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row>
    <row r="47" spans="1:45" x14ac:dyDescent="0.2">
      <c r="A47" s="5"/>
      <c r="B47" s="5"/>
      <c r="C47" s="5"/>
      <c r="D47" s="16"/>
      <c r="E47" s="50"/>
      <c r="F47" s="5"/>
      <c r="G47" s="5"/>
      <c r="H47" s="5"/>
      <c r="I47" s="5"/>
      <c r="J47" s="5"/>
      <c r="K47" s="5"/>
      <c r="L47" s="5"/>
      <c r="M47" s="5"/>
      <c r="N47" s="5" t="s">
        <v>100</v>
      </c>
      <c r="O47" s="5">
        <f>O46/SUM(O46:Q46)</f>
        <v>0.42857142857142855</v>
      </c>
      <c r="P47" s="5">
        <f>P46/SUM(O46:Q46)</f>
        <v>0.2857142857142857</v>
      </c>
      <c r="Q47" s="5">
        <f>Q46/SUM(O46:Q46)</f>
        <v>0.2857142857142857</v>
      </c>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row>
    <row r="48" spans="1:45" x14ac:dyDescent="0.2">
      <c r="A48" s="5"/>
      <c r="B48" s="5"/>
      <c r="C48" s="5"/>
      <c r="D48" s="16"/>
      <c r="E48" s="50"/>
      <c r="F48" s="5"/>
      <c r="G48" s="5"/>
      <c r="H48" s="5"/>
      <c r="I48" s="5"/>
      <c r="J48" s="5"/>
      <c r="K48" s="5"/>
      <c r="L48" s="5"/>
      <c r="M48" s="5"/>
      <c r="N48" s="5" t="s">
        <v>180</v>
      </c>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row>
    <row r="49" spans="1:45" x14ac:dyDescent="0.2">
      <c r="A49" s="5"/>
      <c r="B49" s="5"/>
      <c r="C49" s="5"/>
      <c r="D49" s="49"/>
      <c r="E49" s="50"/>
      <c r="F49" s="16"/>
      <c r="G49" s="16"/>
      <c r="H49" s="16"/>
      <c r="I49" s="5"/>
      <c r="J49" s="5"/>
      <c r="K49" s="5"/>
      <c r="L49" s="5"/>
      <c r="M49" s="5"/>
      <c r="N49" s="5" t="s">
        <v>99</v>
      </c>
      <c r="O49" s="5">
        <f>COUNT(O19:O31)</f>
        <v>0</v>
      </c>
      <c r="P49" s="5">
        <f t="shared" ref="P49:R49" si="6">COUNT(P19:P31)</f>
        <v>0</v>
      </c>
      <c r="Q49" s="5">
        <f t="shared" si="6"/>
        <v>0</v>
      </c>
      <c r="R49" s="5">
        <f t="shared" si="6"/>
        <v>0</v>
      </c>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row>
    <row r="50" spans="1:45" x14ac:dyDescent="0.2">
      <c r="A50" s="5"/>
      <c r="B50" s="5"/>
      <c r="C50" s="5"/>
      <c r="D50" s="5"/>
      <c r="E50" s="5"/>
      <c r="F50" s="5"/>
      <c r="G50" s="5"/>
      <c r="H50" s="5"/>
      <c r="I50" s="5"/>
      <c r="J50" s="5"/>
      <c r="K50" s="5"/>
      <c r="L50" s="5"/>
      <c r="M50" s="5"/>
      <c r="N50" s="5" t="s">
        <v>100</v>
      </c>
      <c r="O50" s="5" t="e">
        <f>O49/SUM(O49:Q49)</f>
        <v>#DIV/0!</v>
      </c>
      <c r="P50" s="5" t="e">
        <f>P49/SUM(O49:Q49)</f>
        <v>#DIV/0!</v>
      </c>
      <c r="Q50" s="5" t="e">
        <f>Q49/SUM(O49:Q49)</f>
        <v>#DIV/0!</v>
      </c>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row>
    <row r="51" spans="1:45" x14ac:dyDescent="0.2">
      <c r="A51" s="5"/>
      <c r="B51" s="5"/>
      <c r="C51" s="5"/>
      <c r="D51" s="5"/>
      <c r="E51" s="5"/>
      <c r="F51" s="5"/>
      <c r="G51" s="5"/>
      <c r="H51" s="5"/>
      <c r="I51" s="5"/>
      <c r="J51" s="5"/>
      <c r="K51" s="5"/>
      <c r="L51" s="5"/>
      <c r="M51" s="5"/>
      <c r="N51" s="189" t="s">
        <v>194</v>
      </c>
      <c r="O51" s="189"/>
      <c r="P51" s="189"/>
      <c r="Q51" s="189"/>
      <c r="R51" s="189"/>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row>
    <row r="52" spans="1:45" x14ac:dyDescent="0.2">
      <c r="A52" s="5"/>
      <c r="B52" s="5"/>
      <c r="C52" s="5"/>
      <c r="D52" s="5"/>
      <c r="E52" s="5"/>
      <c r="F52" s="5"/>
      <c r="G52" s="5"/>
      <c r="H52" s="5"/>
      <c r="I52" s="5"/>
      <c r="J52" s="5"/>
      <c r="K52" s="5"/>
      <c r="L52" s="5"/>
      <c r="M52" s="5"/>
      <c r="N52" s="5" t="s">
        <v>99</v>
      </c>
      <c r="O52" s="189">
        <f>COUNT(O32:O33)</f>
        <v>0</v>
      </c>
      <c r="P52" s="189">
        <f t="shared" ref="P52:R52" si="7">COUNT(P32:P33)</f>
        <v>0</v>
      </c>
      <c r="Q52" s="189">
        <f t="shared" si="7"/>
        <v>0</v>
      </c>
      <c r="R52" s="189">
        <f t="shared" si="7"/>
        <v>0</v>
      </c>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row>
    <row r="53" spans="1:45" x14ac:dyDescent="0.2">
      <c r="A53" s="5"/>
      <c r="B53" s="5"/>
      <c r="C53" s="5"/>
      <c r="D53" s="5"/>
      <c r="E53" s="5"/>
      <c r="F53" s="5"/>
      <c r="G53" s="5"/>
      <c r="H53" s="5"/>
      <c r="I53" s="5"/>
      <c r="J53" s="5"/>
      <c r="K53" s="5"/>
      <c r="L53" s="5"/>
      <c r="M53" s="5"/>
      <c r="N53" s="5" t="s">
        <v>100</v>
      </c>
      <c r="O53" s="5" t="e">
        <f>O52/SUM(O52:Q52)</f>
        <v>#DIV/0!</v>
      </c>
      <c r="P53" s="5" t="e">
        <f>P52/SUM(O52:Q52)</f>
        <v>#DIV/0!</v>
      </c>
      <c r="Q53" s="5" t="e">
        <f>Q52/SUM(O52:Q52)</f>
        <v>#DIV/0!</v>
      </c>
      <c r="R53" s="189"/>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row>
    <row r="54" spans="1:45" x14ac:dyDescent="0.2">
      <c r="A54" s="5"/>
      <c r="B54" s="5"/>
      <c r="C54" s="5"/>
      <c r="D54" s="5"/>
      <c r="E54" s="5"/>
      <c r="F54" s="5"/>
      <c r="G54" s="5"/>
      <c r="H54" s="5"/>
      <c r="I54" s="5"/>
      <c r="J54" s="5"/>
      <c r="K54" s="5"/>
      <c r="L54" s="5"/>
      <c r="M54" s="5"/>
      <c r="N54" s="189" t="s">
        <v>331</v>
      </c>
      <c r="O54" s="189"/>
      <c r="P54" s="189"/>
      <c r="Q54" s="189"/>
      <c r="R54" s="189"/>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row>
    <row r="55" spans="1:45" x14ac:dyDescent="0.2">
      <c r="A55" s="5"/>
      <c r="B55" s="5"/>
      <c r="C55" s="5"/>
      <c r="D55" s="5"/>
      <c r="E55" s="5"/>
      <c r="F55" s="5"/>
      <c r="G55" s="5"/>
      <c r="H55" s="5"/>
      <c r="I55" s="5"/>
      <c r="J55" s="5"/>
      <c r="K55" s="5"/>
      <c r="L55" s="5"/>
      <c r="M55" s="5"/>
      <c r="N55" s="5" t="s">
        <v>99</v>
      </c>
      <c r="O55" s="189">
        <f>COUNT(O34:O37)</f>
        <v>0</v>
      </c>
      <c r="P55" s="189">
        <f t="shared" ref="P55:R55" si="8">COUNT(P34:P37)</f>
        <v>0</v>
      </c>
      <c r="Q55" s="189">
        <f t="shared" si="8"/>
        <v>0</v>
      </c>
      <c r="R55" s="189">
        <f t="shared" si="8"/>
        <v>0</v>
      </c>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row>
    <row r="56" spans="1:45" x14ac:dyDescent="0.2">
      <c r="A56" s="5"/>
      <c r="B56" s="5"/>
      <c r="C56" s="5"/>
      <c r="D56" s="5"/>
      <c r="E56" s="5"/>
      <c r="F56" s="5"/>
      <c r="G56" s="5"/>
      <c r="H56" s="5"/>
      <c r="I56" s="5"/>
      <c r="J56" s="5"/>
      <c r="K56" s="5"/>
      <c r="L56" s="5"/>
      <c r="M56" s="5"/>
      <c r="N56" s="5" t="s">
        <v>100</v>
      </c>
      <c r="O56" s="5" t="e">
        <f>O55/SUM(O55:Q55)</f>
        <v>#DIV/0!</v>
      </c>
      <c r="P56" s="5" t="e">
        <f>P55/SUM(O55:Q55)</f>
        <v>#DIV/0!</v>
      </c>
      <c r="Q56" s="5" t="e">
        <f>Q55/SUM(O55:Q55)</f>
        <v>#DIV/0!</v>
      </c>
      <c r="R56" s="189"/>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row>
    <row r="57" spans="1:45"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row>
    <row r="58" spans="1:45" x14ac:dyDescent="0.2">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row>
    <row r="59" spans="1:45"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row>
    <row r="60" spans="1:45"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row>
    <row r="61" spans="1:45"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row>
    <row r="62" spans="1:45"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row>
    <row r="63" spans="1:45"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row>
    <row r="64" spans="1:45"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row>
    <row r="65" spans="1:45"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row>
    <row r="66" spans="1:45" x14ac:dyDescent="0.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row>
    <row r="67" spans="1:45" x14ac:dyDescent="0.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row>
    <row r="68" spans="1:45" x14ac:dyDescent="0.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row>
    <row r="69" spans="1:45"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row>
    <row r="70" spans="1:45" x14ac:dyDescent="0.2">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row>
    <row r="71" spans="1:45" x14ac:dyDescent="0.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row>
    <row r="72" spans="1:45" x14ac:dyDescent="0.2">
      <c r="N72" s="5"/>
    </row>
  </sheetData>
  <mergeCells count="16">
    <mergeCell ref="J7:J8"/>
    <mergeCell ref="K7:K8"/>
    <mergeCell ref="L7:L8"/>
    <mergeCell ref="M7:M8"/>
    <mergeCell ref="F7:H7"/>
    <mergeCell ref="A1:A3"/>
    <mergeCell ref="A9:A18"/>
    <mergeCell ref="A34:A37"/>
    <mergeCell ref="I7:I8"/>
    <mergeCell ref="A7:A8"/>
    <mergeCell ref="B7:B8"/>
    <mergeCell ref="C7:C8"/>
    <mergeCell ref="D7:D8"/>
    <mergeCell ref="E7:E8"/>
    <mergeCell ref="A32:A33"/>
    <mergeCell ref="A19:A31"/>
  </mergeCells>
  <phoneticPr fontId="2" type="noConversion"/>
  <conditionalFormatting sqref="B9:H18 J9:M18 C11:C37">
    <cfRule type="expression" priority="2" stopIfTrue="1">
      <formula>NOT($G$2)</formula>
    </cfRule>
  </conditionalFormatting>
  <conditionalFormatting sqref="B9:M37">
    <cfRule type="expression" dxfId="67" priority="1">
      <formula>$V$10=FALSE</formula>
    </cfRule>
  </conditionalFormatting>
  <conditionalFormatting sqref="I9:I37">
    <cfRule type="containsText" dxfId="66" priority="4" operator="containsText" text="Unknown">
      <formula>NOT(ISERROR(SEARCH("Unknown",I9)))</formula>
    </cfRule>
    <cfRule type="containsText" dxfId="65" priority="5" operator="containsText" text="Low">
      <formula>NOT(ISERROR(SEARCH("Low",I9)))</formula>
    </cfRule>
    <cfRule type="containsText" dxfId="64" priority="6" operator="containsText" text="Medium">
      <formula>NOT(ISERROR(SEARCH("Medium",I9)))</formula>
    </cfRule>
    <cfRule type="containsText" dxfId="63" priority="7" operator="containsText" text="High">
      <formula>NOT(ISERROR(SEARCH("High",I9)))</formula>
    </cfRule>
    <cfRule type="containsText" dxfId="62" priority="8" operator="containsText" text="N/A">
      <formula>NOT(ISERROR(SEARCH("N/A",I9)))</formula>
    </cfRule>
  </conditionalFormatting>
  <dataValidations count="3">
    <dataValidation type="list" allowBlank="1" showInputMessage="1" showErrorMessage="1" sqref="I49:I75" xr:uid="{38973C6A-45E1-44DE-A8A0-BD486171B0D4}">
      <formula1>"Low, Medium, High, N/A"</formula1>
    </dataValidation>
    <dataValidation type="list" allowBlank="1" showInputMessage="1" showErrorMessage="1" sqref="I9:I37" xr:uid="{49A0235F-45C9-40C7-B5F2-2C3B27383A28}">
      <formula1>"Low, Medium, High, Unknown,N/A"</formula1>
    </dataValidation>
    <dataValidation type="list" allowBlank="1" showInputMessage="1" showErrorMessage="1" sqref="C9:C37" xr:uid="{A1F49316-31DF-4E6A-843B-00C8764E0C60}">
      <formula1>"SC, CC, All"</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56" r:id="rId3" name="Check Box 32">
              <controlPr defaultSize="0" autoFill="0" autoLine="0" autoPict="0">
                <anchor moveWithCells="1">
                  <from>
                    <xdr:col>4</xdr:col>
                    <xdr:colOff>1193800</xdr:colOff>
                    <xdr:row>1</xdr:row>
                    <xdr:rowOff>63500</xdr:rowOff>
                  </from>
                  <to>
                    <xdr:col>5</xdr:col>
                    <xdr:colOff>495300</xdr:colOff>
                    <xdr:row>2</xdr:row>
                    <xdr:rowOff>177800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4E918B5-E103-45DD-BFC9-678610906AE3}">
            <xm:f>'1. Start'!$D$8="MCS"</xm:f>
            <x14:dxf>
              <fill>
                <patternFill>
                  <bgColor theme="1" tint="0.499984740745262"/>
                </patternFill>
              </fill>
            </x14:dxf>
          </x14:cfRule>
          <xm:sqref>B9:H18 J9:M18 C11:C37</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28303-F285-4013-8DB6-DC9F61EF155E}">
  <dimension ref="A1:AS78"/>
  <sheetViews>
    <sheetView topLeftCell="A17" zoomScale="130" zoomScaleNormal="130" workbookViewId="0">
      <selection activeCell="F22" sqref="F22"/>
    </sheetView>
  </sheetViews>
  <sheetFormatPr baseColWidth="10" defaultColWidth="8.83203125" defaultRowHeight="15" x14ac:dyDescent="0.2"/>
  <cols>
    <col min="1" max="1" width="13.1640625" customWidth="1"/>
    <col min="3" max="3" width="10.6640625" bestFit="1" customWidth="1"/>
    <col min="4" max="4" width="20.1640625" customWidth="1"/>
    <col min="5" max="5" width="40.5" customWidth="1"/>
    <col min="6" max="6" width="38.33203125" customWidth="1"/>
    <col min="7" max="7" width="39.5" customWidth="1"/>
    <col min="8" max="8" width="40.1640625" customWidth="1"/>
    <col min="9" max="9" width="15.1640625" customWidth="1"/>
    <col min="10" max="10" width="53.5" customWidth="1"/>
    <col min="11" max="11" width="26" customWidth="1"/>
    <col min="12" max="12" width="21.83203125" customWidth="1"/>
    <col min="13" max="13" width="34.6640625" customWidth="1"/>
    <col min="14" max="14" width="34.6640625" hidden="1" customWidth="1"/>
    <col min="15" max="18" width="8.6640625" style="2" hidden="1" customWidth="1"/>
    <col min="19" max="19" width="8.6640625" hidden="1" customWidth="1"/>
    <col min="20" max="20" width="13" hidden="1" customWidth="1"/>
    <col min="21" max="21" width="8.6640625" hidden="1" customWidth="1"/>
    <col min="22" max="22" width="17.5" hidden="1" customWidth="1"/>
    <col min="23" max="23" width="43.5" style="1" customWidth="1"/>
    <col min="25" max="25" width="8.6640625" customWidth="1"/>
  </cols>
  <sheetData>
    <row r="1" spans="1:45" x14ac:dyDescent="0.2">
      <c r="A1" s="295"/>
      <c r="B1" s="18"/>
      <c r="C1" s="19"/>
      <c r="D1" s="19"/>
      <c r="E1" s="19"/>
      <c r="F1" s="19"/>
      <c r="G1" s="19"/>
      <c r="H1" s="19"/>
      <c r="I1" s="19"/>
      <c r="J1" s="19"/>
      <c r="K1" s="19"/>
      <c r="L1" s="19"/>
      <c r="M1" s="20"/>
      <c r="N1" s="19"/>
      <c r="O1" s="19"/>
      <c r="P1" s="19"/>
      <c r="Q1" s="19"/>
      <c r="R1" s="19"/>
      <c r="S1" s="5"/>
      <c r="T1" s="5"/>
      <c r="U1" s="5"/>
      <c r="V1" s="5"/>
      <c r="W1" s="16"/>
      <c r="X1" s="5"/>
      <c r="Y1" s="5"/>
      <c r="Z1" s="5"/>
      <c r="AA1" s="5"/>
      <c r="AB1" s="5"/>
      <c r="AC1" s="5"/>
      <c r="AD1" s="5"/>
      <c r="AE1" s="5"/>
      <c r="AF1" s="5"/>
      <c r="AG1" s="5"/>
      <c r="AH1" s="5"/>
      <c r="AI1" s="5"/>
      <c r="AJ1" s="5"/>
      <c r="AK1" s="5"/>
      <c r="AL1" s="5"/>
      <c r="AM1" s="5"/>
      <c r="AN1" s="5"/>
      <c r="AO1" s="5"/>
      <c r="AP1" s="5"/>
      <c r="AQ1" s="5"/>
      <c r="AR1" s="5"/>
      <c r="AS1" s="5"/>
    </row>
    <row r="2" spans="1:45" ht="24" x14ac:dyDescent="0.3">
      <c r="A2" s="296"/>
      <c r="B2" s="51" t="s">
        <v>11</v>
      </c>
      <c r="C2" s="22"/>
      <c r="D2" s="37"/>
      <c r="E2" s="22"/>
      <c r="F2" s="22"/>
      <c r="G2" s="22" t="b">
        <v>0</v>
      </c>
      <c r="H2" s="22"/>
      <c r="I2" s="22"/>
      <c r="J2" s="22"/>
      <c r="K2" s="22"/>
      <c r="L2" s="22"/>
      <c r="M2" s="23"/>
      <c r="N2" s="22"/>
      <c r="O2" s="22"/>
      <c r="P2" s="22"/>
      <c r="Q2" s="22"/>
      <c r="R2" s="22"/>
      <c r="S2" s="5"/>
      <c r="T2" s="5"/>
      <c r="U2" s="5"/>
      <c r="V2" s="5"/>
      <c r="W2" s="16"/>
      <c r="X2" s="5"/>
      <c r="Y2" s="5"/>
      <c r="Z2" s="5"/>
      <c r="AA2" s="5"/>
      <c r="AB2" s="5"/>
      <c r="AC2" s="5"/>
      <c r="AD2" s="5"/>
      <c r="AE2" s="5"/>
      <c r="AF2" s="5"/>
      <c r="AG2" s="5"/>
      <c r="AH2" s="5"/>
      <c r="AI2" s="5"/>
      <c r="AJ2" s="5"/>
      <c r="AK2" s="5"/>
      <c r="AL2" s="5"/>
      <c r="AM2" s="5"/>
      <c r="AN2" s="5"/>
      <c r="AO2" s="5"/>
      <c r="AP2" s="5"/>
      <c r="AQ2" s="5"/>
      <c r="AR2" s="5"/>
      <c r="AS2" s="5"/>
    </row>
    <row r="3" spans="1:45" x14ac:dyDescent="0.2">
      <c r="A3" s="296"/>
      <c r="B3" s="22"/>
      <c r="C3" s="24"/>
      <c r="D3" s="24"/>
      <c r="E3" s="24"/>
      <c r="F3" s="24"/>
      <c r="G3" s="24"/>
      <c r="H3" s="24"/>
      <c r="I3" s="24"/>
      <c r="J3" s="24"/>
      <c r="K3" s="24"/>
      <c r="L3" s="24"/>
      <c r="M3" s="25"/>
      <c r="N3" s="24"/>
      <c r="O3" s="24"/>
      <c r="P3" s="24"/>
      <c r="Q3" s="24"/>
      <c r="R3" s="24"/>
      <c r="S3" s="46"/>
      <c r="T3" s="46"/>
      <c r="U3" s="46"/>
      <c r="V3" s="46"/>
      <c r="W3" s="16"/>
      <c r="X3" s="5"/>
      <c r="Y3" s="5"/>
      <c r="Z3" s="5"/>
      <c r="AA3" s="5"/>
      <c r="AB3" s="5"/>
      <c r="AC3" s="5"/>
      <c r="AD3" s="5"/>
      <c r="AE3" s="5"/>
      <c r="AF3" s="5"/>
      <c r="AG3" s="5"/>
      <c r="AH3" s="5"/>
      <c r="AI3" s="5"/>
      <c r="AJ3" s="5"/>
      <c r="AK3" s="5"/>
      <c r="AL3" s="5"/>
      <c r="AM3" s="5"/>
      <c r="AN3" s="5"/>
      <c r="AO3" s="5"/>
      <c r="AP3" s="5"/>
      <c r="AQ3" s="5"/>
      <c r="AR3" s="5"/>
      <c r="AS3" s="5"/>
    </row>
    <row r="4" spans="1:45" ht="22" x14ac:dyDescent="0.3">
      <c r="A4" s="52"/>
      <c r="B4" s="92" t="str">
        <f>'1. Start'!A8</f>
        <v>CMM-01</v>
      </c>
      <c r="C4" s="22"/>
      <c r="D4" s="93" t="s">
        <v>24</v>
      </c>
      <c r="E4" s="53"/>
      <c r="F4" s="53"/>
      <c r="G4" s="53"/>
      <c r="H4" s="53"/>
      <c r="I4" s="53"/>
      <c r="J4" s="53"/>
      <c r="K4" s="53"/>
      <c r="L4" s="53"/>
      <c r="M4" s="54"/>
      <c r="N4" s="27"/>
      <c r="O4" s="27"/>
      <c r="P4" s="27"/>
      <c r="Q4" s="27"/>
      <c r="R4" s="27"/>
      <c r="S4" s="47"/>
      <c r="T4" s="47"/>
      <c r="U4" s="47"/>
      <c r="V4" s="47"/>
      <c r="W4" s="16"/>
      <c r="X4" s="5"/>
      <c r="Y4" s="5"/>
      <c r="Z4" s="5"/>
      <c r="AA4" s="5"/>
      <c r="AB4" s="5"/>
      <c r="AC4" s="5"/>
      <c r="AD4" s="5"/>
      <c r="AE4" s="5"/>
      <c r="AF4" s="5"/>
      <c r="AG4" s="5"/>
      <c r="AH4" s="5"/>
      <c r="AI4" s="5"/>
      <c r="AJ4" s="5"/>
      <c r="AK4" s="5"/>
      <c r="AL4" s="5"/>
      <c r="AM4" s="5"/>
      <c r="AN4" s="5"/>
      <c r="AO4" s="5"/>
      <c r="AP4" s="5"/>
      <c r="AQ4" s="5"/>
      <c r="AR4" s="5"/>
      <c r="AS4" s="5"/>
    </row>
    <row r="5" spans="1:45" x14ac:dyDescent="0.2">
      <c r="A5" s="44"/>
      <c r="B5" s="31"/>
      <c r="C5" s="31"/>
      <c r="D5" s="31"/>
      <c r="E5" s="31"/>
      <c r="F5" s="31"/>
      <c r="G5" s="31"/>
      <c r="H5" s="31"/>
      <c r="I5" s="32"/>
      <c r="J5" s="31"/>
      <c r="K5" s="31"/>
      <c r="L5" s="31"/>
      <c r="M5" s="45"/>
      <c r="N5" s="31"/>
      <c r="O5" s="31"/>
      <c r="P5" s="31"/>
      <c r="Q5" s="31"/>
      <c r="R5" s="31"/>
      <c r="S5" s="5"/>
      <c r="T5" s="5"/>
      <c r="U5" s="5"/>
      <c r="V5" s="5"/>
      <c r="W5" s="16"/>
      <c r="X5" s="5"/>
      <c r="Y5" s="5"/>
      <c r="Z5" s="5"/>
      <c r="AA5" s="5"/>
      <c r="AB5" s="5"/>
      <c r="AC5" s="5"/>
      <c r="AD5" s="5"/>
      <c r="AE5" s="5"/>
      <c r="AF5" s="5"/>
      <c r="AG5" s="5"/>
      <c r="AH5" s="5"/>
      <c r="AI5" s="5"/>
      <c r="AJ5" s="5"/>
      <c r="AK5" s="5"/>
      <c r="AL5" s="5"/>
      <c r="AM5" s="5"/>
      <c r="AN5" s="5"/>
      <c r="AO5" s="5"/>
      <c r="AP5" s="5"/>
      <c r="AQ5" s="5"/>
      <c r="AR5" s="5"/>
      <c r="AS5" s="5"/>
    </row>
    <row r="6" spans="1:45" x14ac:dyDescent="0.2">
      <c r="A6" s="21"/>
      <c r="B6" s="22"/>
      <c r="C6" s="22"/>
      <c r="D6" s="22"/>
      <c r="E6" s="22"/>
      <c r="F6" s="22"/>
      <c r="G6" s="22"/>
      <c r="H6" s="22"/>
      <c r="I6" s="28"/>
      <c r="J6" s="22"/>
      <c r="K6" s="22"/>
      <c r="L6" s="22"/>
      <c r="M6" s="23"/>
      <c r="N6" s="22"/>
      <c r="O6" s="22"/>
      <c r="P6" s="22"/>
      <c r="Q6" s="22"/>
      <c r="R6" s="22"/>
      <c r="S6" s="5"/>
      <c r="T6" s="5"/>
      <c r="U6" s="5"/>
      <c r="V6" s="5"/>
      <c r="W6" s="16"/>
      <c r="X6" s="5"/>
      <c r="Y6" s="5"/>
      <c r="Z6" s="5"/>
      <c r="AA6" s="5"/>
      <c r="AB6" s="5"/>
      <c r="AC6" s="5"/>
      <c r="AD6" s="5"/>
      <c r="AE6" s="5"/>
      <c r="AF6" s="5"/>
      <c r="AG6" s="5"/>
      <c r="AH6" s="5"/>
      <c r="AI6" s="5"/>
      <c r="AJ6" s="5"/>
      <c r="AK6" s="5"/>
      <c r="AL6" s="5"/>
      <c r="AM6" s="5"/>
      <c r="AN6" s="5"/>
      <c r="AO6" s="5"/>
      <c r="AP6" s="5"/>
      <c r="AQ6" s="5"/>
      <c r="AR6" s="5"/>
      <c r="AS6" s="5"/>
    </row>
    <row r="7" spans="1:45" x14ac:dyDescent="0.2">
      <c r="A7" s="343" t="s">
        <v>61</v>
      </c>
      <c r="B7" s="346" t="s">
        <v>62</v>
      </c>
      <c r="C7" s="347" t="s">
        <v>63</v>
      </c>
      <c r="D7" s="347" t="s">
        <v>195</v>
      </c>
      <c r="E7" s="347" t="s">
        <v>103</v>
      </c>
      <c r="F7" s="347" t="s">
        <v>101</v>
      </c>
      <c r="G7" s="347"/>
      <c r="H7" s="347"/>
      <c r="I7" s="347" t="s">
        <v>196</v>
      </c>
      <c r="J7" s="347" t="s">
        <v>64</v>
      </c>
      <c r="K7" s="347" t="s">
        <v>65</v>
      </c>
      <c r="L7" s="347" t="s">
        <v>66</v>
      </c>
      <c r="M7" s="342" t="s">
        <v>67</v>
      </c>
      <c r="N7" s="34"/>
      <c r="O7" s="33" t="s">
        <v>197</v>
      </c>
      <c r="P7" s="33"/>
      <c r="Q7" s="33"/>
      <c r="R7" s="43"/>
      <c r="S7" s="48"/>
      <c r="T7" s="48"/>
      <c r="U7" s="48"/>
      <c r="V7" s="48"/>
      <c r="W7" s="103"/>
      <c r="X7" s="48"/>
      <c r="Y7" s="5"/>
      <c r="Z7" s="5"/>
      <c r="AA7" s="5"/>
      <c r="AB7" s="5"/>
      <c r="AC7" s="5"/>
      <c r="AD7" s="5"/>
      <c r="AE7" s="5"/>
      <c r="AF7" s="5"/>
      <c r="AG7" s="5"/>
      <c r="AH7" s="5"/>
      <c r="AI7" s="5"/>
      <c r="AJ7" s="5"/>
      <c r="AK7" s="5"/>
      <c r="AL7" s="5"/>
      <c r="AM7" s="5"/>
      <c r="AN7" s="5"/>
      <c r="AO7" s="5"/>
      <c r="AP7" s="5"/>
      <c r="AQ7" s="5"/>
      <c r="AR7" s="5"/>
      <c r="AS7" s="5"/>
    </row>
    <row r="8" spans="1:45" ht="17" thickBot="1" x14ac:dyDescent="0.25">
      <c r="A8" s="343"/>
      <c r="B8" s="336"/>
      <c r="C8" s="336"/>
      <c r="D8" s="336"/>
      <c r="E8" s="336"/>
      <c r="F8" s="169" t="s">
        <v>339</v>
      </c>
      <c r="G8" s="168" t="s">
        <v>340</v>
      </c>
      <c r="H8" s="167" t="s">
        <v>341</v>
      </c>
      <c r="I8" s="336"/>
      <c r="J8" s="336"/>
      <c r="K8" s="336"/>
      <c r="L8" s="336"/>
      <c r="M8" s="341"/>
      <c r="N8" s="35"/>
      <c r="O8" s="33" t="s">
        <v>43</v>
      </c>
      <c r="P8" s="33" t="s">
        <v>45</v>
      </c>
      <c r="Q8" s="33" t="s">
        <v>68</v>
      </c>
      <c r="R8" s="43" t="s">
        <v>47</v>
      </c>
      <c r="S8" s="48"/>
      <c r="T8" s="48"/>
      <c r="U8" s="48"/>
      <c r="V8" s="48"/>
      <c r="W8" s="176"/>
      <c r="X8" s="48"/>
      <c r="Y8" s="5"/>
      <c r="Z8" s="5"/>
      <c r="AA8" s="5"/>
      <c r="AB8" s="5"/>
      <c r="AC8" s="5"/>
      <c r="AD8" s="5"/>
      <c r="AE8" s="5"/>
      <c r="AF8" s="5"/>
      <c r="AG8" s="5"/>
      <c r="AH8" s="5"/>
      <c r="AI8" s="5"/>
      <c r="AJ8" s="5"/>
      <c r="AK8" s="5"/>
      <c r="AL8" s="5"/>
      <c r="AM8" s="5"/>
      <c r="AN8" s="5"/>
      <c r="AO8" s="5"/>
      <c r="AP8" s="5"/>
      <c r="AQ8" s="5"/>
      <c r="AR8" s="5"/>
      <c r="AS8" s="5"/>
    </row>
    <row r="9" spans="1:45" ht="48" x14ac:dyDescent="0.2">
      <c r="A9" s="313" t="s">
        <v>69</v>
      </c>
      <c r="B9" s="170" t="s">
        <v>342</v>
      </c>
      <c r="C9" s="139"/>
      <c r="D9" s="139" t="s">
        <v>202</v>
      </c>
      <c r="E9" s="180" t="s">
        <v>343</v>
      </c>
      <c r="F9" s="139" t="s">
        <v>451</v>
      </c>
      <c r="G9" s="139" t="s">
        <v>344</v>
      </c>
      <c r="H9" s="139" t="s">
        <v>345</v>
      </c>
      <c r="I9" s="139" t="s">
        <v>43</v>
      </c>
      <c r="J9" s="139"/>
      <c r="K9" s="139"/>
      <c r="L9" s="139"/>
      <c r="M9" s="171"/>
      <c r="O9" s="2">
        <f>IF(I9="High",1,"")</f>
        <v>1</v>
      </c>
      <c r="P9" s="2" t="str">
        <f>IF(I9="Medium",1,"")</f>
        <v/>
      </c>
      <c r="Q9" s="2" t="str">
        <f>IF(I9="low", 1,"")</f>
        <v/>
      </c>
      <c r="R9" s="2" t="str">
        <f>IF(I9="Unknown",1,"")</f>
        <v/>
      </c>
      <c r="S9" s="17"/>
      <c r="T9" s="5"/>
      <c r="U9" s="283" t="s">
        <v>523</v>
      </c>
      <c r="V9" s="283"/>
      <c r="W9" s="16"/>
      <c r="X9" s="5"/>
      <c r="Y9" s="5"/>
      <c r="Z9" s="5"/>
      <c r="AA9" s="5"/>
      <c r="AB9" s="5"/>
      <c r="AC9" s="5"/>
      <c r="AD9" s="5"/>
      <c r="AE9" s="5"/>
      <c r="AF9" s="5"/>
      <c r="AG9" s="5"/>
      <c r="AH9" s="5"/>
      <c r="AI9" s="5"/>
      <c r="AJ9" s="5"/>
      <c r="AK9" s="5"/>
      <c r="AL9" s="5"/>
      <c r="AM9" s="5"/>
      <c r="AN9" s="5"/>
      <c r="AO9" s="5"/>
      <c r="AP9" s="5"/>
      <c r="AQ9" s="5"/>
      <c r="AR9" s="5"/>
      <c r="AS9" s="5"/>
    </row>
    <row r="10" spans="1:45" ht="80" x14ac:dyDescent="0.2">
      <c r="A10" s="314"/>
      <c r="B10" s="172" t="s">
        <v>346</v>
      </c>
      <c r="C10" s="142"/>
      <c r="D10" s="142" t="s">
        <v>214</v>
      </c>
      <c r="E10" s="181" t="s">
        <v>347</v>
      </c>
      <c r="F10" s="142" t="s">
        <v>452</v>
      </c>
      <c r="G10" s="142" t="s">
        <v>531</v>
      </c>
      <c r="H10" s="142" t="s">
        <v>453</v>
      </c>
      <c r="I10" s="142" t="s">
        <v>68</v>
      </c>
      <c r="J10" s="142"/>
      <c r="K10" s="142"/>
      <c r="L10" s="142"/>
      <c r="M10" s="173"/>
      <c r="O10" s="2" t="str">
        <f t="shared" ref="O10:O32" si="0">IF(I10="High",1,"")</f>
        <v/>
      </c>
      <c r="P10" s="2" t="str">
        <f t="shared" ref="P10:P32" si="1">IF(I10="Medium",1,"")</f>
        <v/>
      </c>
      <c r="Q10" s="2">
        <f t="shared" ref="Q10:Q32" si="2">IF(I10="low", 1,"")</f>
        <v>1</v>
      </c>
      <c r="R10" s="2" t="str">
        <f t="shared" ref="R10:R32" si="3">IF(I10="Unknown",1,"")</f>
        <v/>
      </c>
      <c r="S10" s="5"/>
      <c r="T10" s="5"/>
      <c r="U10" s="283" t="e" cm="1">
        <f t="array" ref="U10">_xlfn.IFS('1. Start'!C8="Data Management",FALSE,'1. Start'!C8="MCS",FALSE)</f>
        <v>#N/A</v>
      </c>
      <c r="V10" s="283" t="e">
        <f>IF(G2=U10,U10,G2)</f>
        <v>#N/A</v>
      </c>
      <c r="W10" s="16"/>
      <c r="X10" s="5"/>
      <c r="Y10" s="5"/>
      <c r="Z10" s="5"/>
      <c r="AA10" s="5"/>
      <c r="AB10" s="5"/>
      <c r="AC10" s="5"/>
      <c r="AD10" s="5"/>
      <c r="AE10" s="5"/>
      <c r="AF10" s="5"/>
      <c r="AG10" s="5"/>
      <c r="AH10" s="5"/>
      <c r="AI10" s="5"/>
      <c r="AJ10" s="5"/>
      <c r="AK10" s="5"/>
      <c r="AL10" s="5"/>
      <c r="AM10" s="5"/>
      <c r="AN10" s="5"/>
      <c r="AO10" s="5"/>
      <c r="AP10" s="5"/>
      <c r="AQ10" s="5"/>
      <c r="AR10" s="5"/>
      <c r="AS10" s="5"/>
    </row>
    <row r="11" spans="1:45" ht="48" x14ac:dyDescent="0.2">
      <c r="A11" s="314"/>
      <c r="B11" s="172" t="s">
        <v>348</v>
      </c>
      <c r="C11" s="142"/>
      <c r="D11" s="142" t="s">
        <v>220</v>
      </c>
      <c r="E11" s="181" t="s">
        <v>454</v>
      </c>
      <c r="F11" s="142" t="s">
        <v>349</v>
      </c>
      <c r="G11" s="142" t="s">
        <v>350</v>
      </c>
      <c r="H11" s="142" t="s">
        <v>351</v>
      </c>
      <c r="I11" s="142" t="s">
        <v>45</v>
      </c>
      <c r="J11" s="142"/>
      <c r="K11" s="142"/>
      <c r="L11" s="142"/>
      <c r="M11" s="173"/>
      <c r="O11" s="2" t="str">
        <f t="shared" si="0"/>
        <v/>
      </c>
      <c r="P11" s="2">
        <f t="shared" si="1"/>
        <v>1</v>
      </c>
      <c r="Q11" s="2" t="str">
        <f t="shared" si="2"/>
        <v/>
      </c>
      <c r="R11" s="2" t="str">
        <f t="shared" si="3"/>
        <v/>
      </c>
      <c r="S11" s="5"/>
      <c r="T11" s="5"/>
      <c r="U11" s="5"/>
      <c r="V11" s="5"/>
      <c r="W11" s="16"/>
      <c r="X11" s="5"/>
      <c r="Y11" s="5"/>
      <c r="Z11" s="5"/>
      <c r="AA11" s="5"/>
      <c r="AB11" s="5"/>
      <c r="AC11" s="5"/>
      <c r="AD11" s="5"/>
      <c r="AE11" s="5"/>
      <c r="AF11" s="5"/>
      <c r="AG11" s="5"/>
      <c r="AH11" s="5"/>
      <c r="AI11" s="5"/>
      <c r="AJ11" s="5"/>
      <c r="AK11" s="5"/>
      <c r="AL11" s="5"/>
      <c r="AM11" s="5"/>
      <c r="AN11" s="5"/>
      <c r="AO11" s="5"/>
      <c r="AP11" s="5"/>
      <c r="AQ11" s="5"/>
      <c r="AR11" s="5"/>
      <c r="AS11" s="5"/>
    </row>
    <row r="12" spans="1:45" ht="64" x14ac:dyDescent="0.2">
      <c r="A12" s="314"/>
      <c r="B12" s="172" t="s">
        <v>352</v>
      </c>
      <c r="C12" s="142"/>
      <c r="D12" s="142" t="s">
        <v>231</v>
      </c>
      <c r="E12" s="181" t="s">
        <v>353</v>
      </c>
      <c r="F12" s="142" t="s">
        <v>354</v>
      </c>
      <c r="G12" s="142" t="s">
        <v>355</v>
      </c>
      <c r="H12" s="142" t="s">
        <v>356</v>
      </c>
      <c r="I12" s="142" t="s">
        <v>68</v>
      </c>
      <c r="J12" s="142"/>
      <c r="K12" s="142"/>
      <c r="L12" s="142"/>
      <c r="M12" s="173"/>
      <c r="O12" s="2" t="str">
        <f t="shared" si="0"/>
        <v/>
      </c>
      <c r="P12" s="2" t="str">
        <f t="shared" si="1"/>
        <v/>
      </c>
      <c r="Q12" s="2">
        <f t="shared" si="2"/>
        <v>1</v>
      </c>
      <c r="R12" s="2" t="str">
        <f t="shared" si="3"/>
        <v/>
      </c>
      <c r="S12" s="5"/>
      <c r="T12" s="5"/>
      <c r="U12" s="5"/>
      <c r="V12" s="5"/>
      <c r="W12" s="16"/>
      <c r="X12" s="5"/>
      <c r="Y12" s="5"/>
      <c r="Z12" s="5"/>
      <c r="AA12" s="5"/>
      <c r="AB12" s="5"/>
      <c r="AC12" s="5"/>
      <c r="AD12" s="5"/>
      <c r="AE12" s="5"/>
      <c r="AF12" s="5"/>
      <c r="AG12" s="5"/>
      <c r="AH12" s="5"/>
      <c r="AI12" s="5"/>
      <c r="AJ12" s="5"/>
      <c r="AK12" s="5"/>
      <c r="AL12" s="5"/>
      <c r="AM12" s="5"/>
      <c r="AN12" s="5"/>
      <c r="AO12" s="5"/>
      <c r="AP12" s="5"/>
      <c r="AQ12" s="5"/>
      <c r="AR12" s="5"/>
      <c r="AS12" s="5"/>
    </row>
    <row r="13" spans="1:45" ht="64" x14ac:dyDescent="0.2">
      <c r="A13" s="314"/>
      <c r="B13" s="172" t="s">
        <v>357</v>
      </c>
      <c r="C13" s="142"/>
      <c r="D13" s="142" t="s">
        <v>247</v>
      </c>
      <c r="E13" s="181" t="s">
        <v>358</v>
      </c>
      <c r="F13" s="142" t="s">
        <v>359</v>
      </c>
      <c r="G13" s="142" t="s">
        <v>360</v>
      </c>
      <c r="H13" s="142" t="s">
        <v>361</v>
      </c>
      <c r="I13" s="142" t="s">
        <v>45</v>
      </c>
      <c r="J13" s="142"/>
      <c r="K13" s="142"/>
      <c r="L13" s="142"/>
      <c r="M13" s="173"/>
      <c r="O13" s="2" t="str">
        <f t="shared" si="0"/>
        <v/>
      </c>
      <c r="P13" s="2">
        <f t="shared" si="1"/>
        <v>1</v>
      </c>
      <c r="Q13" s="2" t="str">
        <f t="shared" si="2"/>
        <v/>
      </c>
      <c r="R13" s="2" t="str">
        <f t="shared" si="3"/>
        <v/>
      </c>
      <c r="S13" s="5"/>
      <c r="T13" s="5"/>
      <c r="U13" s="5"/>
      <c r="V13" s="5"/>
      <c r="W13" s="16"/>
      <c r="X13" s="5"/>
      <c r="Y13" s="5"/>
      <c r="Z13" s="5"/>
      <c r="AA13" s="5"/>
      <c r="AB13" s="5"/>
      <c r="AC13" s="5"/>
      <c r="AD13" s="5"/>
      <c r="AE13" s="5"/>
      <c r="AF13" s="5"/>
      <c r="AG13" s="5"/>
      <c r="AH13" s="5"/>
      <c r="AI13" s="5"/>
      <c r="AJ13" s="5"/>
      <c r="AK13" s="5"/>
      <c r="AL13" s="5"/>
      <c r="AM13" s="5"/>
      <c r="AN13" s="5"/>
      <c r="AO13" s="5"/>
      <c r="AP13" s="5"/>
      <c r="AQ13" s="5"/>
      <c r="AR13" s="5"/>
      <c r="AS13" s="5"/>
    </row>
    <row r="14" spans="1:45" ht="48" x14ac:dyDescent="0.2">
      <c r="A14" s="314"/>
      <c r="B14" s="172" t="s">
        <v>362</v>
      </c>
      <c r="C14" s="142"/>
      <c r="D14" s="142" t="s">
        <v>253</v>
      </c>
      <c r="E14" s="181" t="s">
        <v>363</v>
      </c>
      <c r="F14" s="142" t="s">
        <v>455</v>
      </c>
      <c r="G14" s="142" t="s">
        <v>456</v>
      </c>
      <c r="H14" s="142" t="s">
        <v>457</v>
      </c>
      <c r="I14" s="142" t="s">
        <v>43</v>
      </c>
      <c r="J14" s="142"/>
      <c r="K14" s="142"/>
      <c r="L14" s="142"/>
      <c r="M14" s="173"/>
      <c r="O14" s="2">
        <f t="shared" si="0"/>
        <v>1</v>
      </c>
      <c r="P14" s="2" t="str">
        <f t="shared" si="1"/>
        <v/>
      </c>
      <c r="Q14" s="2" t="str">
        <f t="shared" si="2"/>
        <v/>
      </c>
      <c r="R14" s="2" t="str">
        <f t="shared" si="3"/>
        <v/>
      </c>
      <c r="S14" s="5"/>
      <c r="T14" s="5"/>
      <c r="U14" s="5"/>
      <c r="V14" s="5"/>
      <c r="W14" s="16"/>
      <c r="X14" s="5"/>
      <c r="Y14" s="5"/>
      <c r="Z14" s="5"/>
      <c r="AA14" s="5"/>
      <c r="AB14" s="5"/>
      <c r="AC14" s="5"/>
      <c r="AD14" s="5"/>
      <c r="AE14" s="5"/>
      <c r="AF14" s="5"/>
      <c r="AG14" s="5"/>
      <c r="AH14" s="5"/>
      <c r="AI14" s="5"/>
      <c r="AJ14" s="5"/>
      <c r="AK14" s="5"/>
      <c r="AL14" s="5"/>
      <c r="AM14" s="5"/>
      <c r="AN14" s="5"/>
      <c r="AO14" s="5"/>
      <c r="AP14" s="5"/>
      <c r="AQ14" s="5"/>
      <c r="AR14" s="5"/>
      <c r="AS14" s="5"/>
    </row>
    <row r="15" spans="1:45" ht="80" x14ac:dyDescent="0.2">
      <c r="A15" s="344" t="s">
        <v>180</v>
      </c>
      <c r="B15" s="172" t="s">
        <v>364</v>
      </c>
      <c r="C15" s="142"/>
      <c r="D15" s="142" t="s">
        <v>259</v>
      </c>
      <c r="E15" s="181" t="s">
        <v>365</v>
      </c>
      <c r="F15" s="142" t="s">
        <v>366</v>
      </c>
      <c r="G15" s="142" t="s">
        <v>367</v>
      </c>
      <c r="H15" s="142" t="s">
        <v>368</v>
      </c>
      <c r="I15" s="142" t="s">
        <v>43</v>
      </c>
      <c r="J15" s="141"/>
      <c r="K15" s="141"/>
      <c r="L15" s="141"/>
      <c r="M15" s="143"/>
      <c r="O15" s="2">
        <f t="shared" si="0"/>
        <v>1</v>
      </c>
      <c r="P15" s="2" t="str">
        <f t="shared" si="1"/>
        <v/>
      </c>
      <c r="Q15" s="2" t="str">
        <f t="shared" si="2"/>
        <v/>
      </c>
      <c r="R15" s="2" t="str">
        <f t="shared" si="3"/>
        <v/>
      </c>
      <c r="S15" s="5"/>
      <c r="T15" s="5"/>
      <c r="U15" s="5"/>
      <c r="V15" s="5"/>
      <c r="W15" s="16"/>
      <c r="X15" s="5"/>
      <c r="Y15" s="5"/>
      <c r="Z15" s="5"/>
      <c r="AA15" s="5"/>
      <c r="AB15" s="5"/>
      <c r="AC15" s="5"/>
      <c r="AD15" s="5"/>
      <c r="AE15" s="5"/>
      <c r="AF15" s="5"/>
      <c r="AG15" s="5"/>
      <c r="AH15" s="5"/>
      <c r="AI15" s="5"/>
      <c r="AJ15" s="5"/>
      <c r="AK15" s="5"/>
      <c r="AL15" s="5"/>
      <c r="AM15" s="5"/>
      <c r="AN15" s="5"/>
      <c r="AO15" s="5"/>
      <c r="AP15" s="5"/>
      <c r="AQ15" s="5"/>
      <c r="AR15" s="5"/>
      <c r="AS15" s="5"/>
    </row>
    <row r="16" spans="1:45" ht="64" x14ac:dyDescent="0.2">
      <c r="A16" s="344"/>
      <c r="B16" s="172" t="s">
        <v>369</v>
      </c>
      <c r="C16" s="142"/>
      <c r="D16" s="142" t="s">
        <v>370</v>
      </c>
      <c r="E16" s="181" t="s">
        <v>371</v>
      </c>
      <c r="F16" s="142" t="s">
        <v>372</v>
      </c>
      <c r="G16" s="142" t="s">
        <v>574</v>
      </c>
      <c r="H16" s="142" t="s">
        <v>373</v>
      </c>
      <c r="I16" s="142" t="s">
        <v>47</v>
      </c>
      <c r="J16" s="141"/>
      <c r="K16" s="141"/>
      <c r="L16" s="141"/>
      <c r="M16" s="143"/>
      <c r="O16" s="2" t="str">
        <f t="shared" si="0"/>
        <v/>
      </c>
      <c r="P16" s="2" t="str">
        <f t="shared" si="1"/>
        <v/>
      </c>
      <c r="Q16" s="2" t="str">
        <f t="shared" si="2"/>
        <v/>
      </c>
      <c r="R16" s="2">
        <f t="shared" si="3"/>
        <v>1</v>
      </c>
      <c r="S16" s="5"/>
      <c r="T16" s="5"/>
      <c r="U16" s="5"/>
      <c r="V16" s="5"/>
      <c r="W16" s="16"/>
      <c r="X16" s="5"/>
      <c r="Y16" s="5"/>
      <c r="Z16" s="5"/>
      <c r="AA16" s="5"/>
      <c r="AB16" s="5"/>
      <c r="AC16" s="5"/>
      <c r="AD16" s="5"/>
      <c r="AE16" s="5"/>
      <c r="AF16" s="5"/>
      <c r="AG16" s="5"/>
      <c r="AH16" s="5"/>
      <c r="AI16" s="5"/>
      <c r="AJ16" s="5"/>
      <c r="AK16" s="5"/>
      <c r="AL16" s="5"/>
      <c r="AM16" s="5"/>
      <c r="AN16" s="5"/>
      <c r="AO16" s="5"/>
      <c r="AP16" s="5"/>
      <c r="AQ16" s="5"/>
      <c r="AR16" s="5"/>
      <c r="AS16" s="5"/>
    </row>
    <row r="17" spans="1:45" ht="64" x14ac:dyDescent="0.2">
      <c r="A17" s="344"/>
      <c r="B17" s="172" t="s">
        <v>374</v>
      </c>
      <c r="C17" s="142"/>
      <c r="D17" s="142" t="s">
        <v>375</v>
      </c>
      <c r="E17" s="181" t="s">
        <v>376</v>
      </c>
      <c r="F17" s="142" t="s">
        <v>377</v>
      </c>
      <c r="G17" s="142" t="s">
        <v>458</v>
      </c>
      <c r="H17" s="142" t="s">
        <v>373</v>
      </c>
      <c r="I17" s="142"/>
      <c r="J17" s="141"/>
      <c r="K17" s="141"/>
      <c r="L17" s="141"/>
      <c r="M17" s="143"/>
      <c r="O17" s="2" t="str">
        <f t="shared" si="0"/>
        <v/>
      </c>
      <c r="P17" s="2" t="str">
        <f t="shared" si="1"/>
        <v/>
      </c>
      <c r="Q17" s="2" t="str">
        <f t="shared" si="2"/>
        <v/>
      </c>
      <c r="R17" s="2" t="str">
        <f t="shared" si="3"/>
        <v/>
      </c>
      <c r="S17" s="5"/>
      <c r="T17" s="5"/>
      <c r="U17" s="5"/>
      <c r="V17" s="16"/>
      <c r="W17" s="16"/>
      <c r="X17" s="5"/>
      <c r="Y17" s="5"/>
      <c r="Z17" s="5"/>
      <c r="AA17" s="5"/>
      <c r="AB17" s="5"/>
      <c r="AC17" s="5"/>
      <c r="AD17" s="5"/>
      <c r="AE17" s="5"/>
      <c r="AF17" s="5"/>
      <c r="AG17" s="5"/>
      <c r="AH17" s="5"/>
      <c r="AI17" s="5"/>
      <c r="AJ17" s="5"/>
      <c r="AK17" s="5"/>
      <c r="AL17" s="5"/>
      <c r="AM17" s="5"/>
      <c r="AN17" s="5"/>
      <c r="AO17" s="5"/>
      <c r="AP17" s="5"/>
      <c r="AQ17" s="5"/>
      <c r="AR17" s="5"/>
      <c r="AS17" s="5"/>
    </row>
    <row r="18" spans="1:45" ht="64" x14ac:dyDescent="0.2">
      <c r="A18" s="344"/>
      <c r="B18" s="172" t="s">
        <v>378</v>
      </c>
      <c r="C18" s="142"/>
      <c r="D18" s="142" t="s">
        <v>307</v>
      </c>
      <c r="E18" s="181" t="s">
        <v>379</v>
      </c>
      <c r="F18" s="142" t="s">
        <v>380</v>
      </c>
      <c r="G18" s="142" t="s">
        <v>381</v>
      </c>
      <c r="H18" s="142" t="s">
        <v>459</v>
      </c>
      <c r="I18" s="142"/>
      <c r="J18" s="141"/>
      <c r="K18" s="141"/>
      <c r="L18" s="141"/>
      <c r="M18" s="143"/>
      <c r="O18" s="2" t="str">
        <f t="shared" si="0"/>
        <v/>
      </c>
      <c r="P18" s="2" t="str">
        <f t="shared" si="1"/>
        <v/>
      </c>
      <c r="Q18" s="2" t="str">
        <f t="shared" si="2"/>
        <v/>
      </c>
      <c r="R18" s="2" t="str">
        <f t="shared" si="3"/>
        <v/>
      </c>
      <c r="S18" s="5"/>
      <c r="T18" s="5"/>
      <c r="U18" s="5"/>
      <c r="V18" s="5"/>
      <c r="W18" s="16"/>
      <c r="X18" s="5"/>
      <c r="Y18" s="5"/>
      <c r="Z18" s="5"/>
      <c r="AA18" s="5"/>
      <c r="AB18" s="5"/>
      <c r="AC18" s="5"/>
      <c r="AD18" s="5"/>
      <c r="AE18" s="5"/>
      <c r="AF18" s="5"/>
      <c r="AG18" s="5"/>
      <c r="AH18" s="5"/>
      <c r="AI18" s="5"/>
      <c r="AJ18" s="5"/>
      <c r="AK18" s="5"/>
      <c r="AL18" s="5"/>
      <c r="AM18" s="5"/>
      <c r="AN18" s="5"/>
      <c r="AO18" s="5"/>
      <c r="AP18" s="5"/>
      <c r="AQ18" s="5"/>
      <c r="AR18" s="5"/>
      <c r="AS18" s="5"/>
    </row>
    <row r="19" spans="1:45" ht="48" x14ac:dyDescent="0.2">
      <c r="A19" s="344"/>
      <c r="B19" s="172" t="s">
        <v>382</v>
      </c>
      <c r="C19" s="142"/>
      <c r="D19" s="142" t="s">
        <v>383</v>
      </c>
      <c r="E19" s="181" t="s">
        <v>384</v>
      </c>
      <c r="F19" s="142" t="s">
        <v>366</v>
      </c>
      <c r="G19" s="142" t="s">
        <v>367</v>
      </c>
      <c r="H19" s="142" t="s">
        <v>368</v>
      </c>
      <c r="I19" s="142"/>
      <c r="J19" s="141"/>
      <c r="K19" s="141"/>
      <c r="L19" s="141"/>
      <c r="M19" s="143"/>
      <c r="O19" s="2" t="str">
        <f t="shared" si="0"/>
        <v/>
      </c>
      <c r="P19" s="2" t="str">
        <f t="shared" si="1"/>
        <v/>
      </c>
      <c r="Q19" s="2" t="str">
        <f t="shared" si="2"/>
        <v/>
      </c>
      <c r="R19" s="2" t="str">
        <f t="shared" si="3"/>
        <v/>
      </c>
      <c r="S19" s="5"/>
      <c r="T19" s="5"/>
      <c r="U19" s="5"/>
      <c r="V19" s="5"/>
      <c r="W19" s="16"/>
      <c r="X19" s="5"/>
      <c r="Y19" s="5"/>
      <c r="Z19" s="5"/>
      <c r="AA19" s="5"/>
      <c r="AB19" s="5"/>
      <c r="AC19" s="5"/>
      <c r="AD19" s="5"/>
      <c r="AE19" s="5"/>
      <c r="AF19" s="5"/>
      <c r="AG19" s="5"/>
      <c r="AH19" s="5"/>
      <c r="AI19" s="5"/>
      <c r="AJ19" s="5"/>
      <c r="AK19" s="5"/>
      <c r="AL19" s="5"/>
      <c r="AM19" s="5"/>
      <c r="AN19" s="5"/>
      <c r="AO19" s="5"/>
      <c r="AP19" s="5"/>
      <c r="AQ19" s="5"/>
      <c r="AR19" s="5"/>
      <c r="AS19" s="5"/>
    </row>
    <row r="20" spans="1:45" ht="48" x14ac:dyDescent="0.2">
      <c r="A20" s="344"/>
      <c r="B20" s="172" t="s">
        <v>385</v>
      </c>
      <c r="C20" s="142"/>
      <c r="D20" s="142" t="s">
        <v>386</v>
      </c>
      <c r="E20" s="181" t="s">
        <v>387</v>
      </c>
      <c r="F20" s="142" t="s">
        <v>388</v>
      </c>
      <c r="G20" s="142" t="s">
        <v>389</v>
      </c>
      <c r="H20" s="142" t="s">
        <v>390</v>
      </c>
      <c r="I20" s="142"/>
      <c r="J20" s="141"/>
      <c r="K20" s="141"/>
      <c r="L20" s="141"/>
      <c r="M20" s="143"/>
      <c r="O20" s="2" t="str">
        <f t="shared" si="0"/>
        <v/>
      </c>
      <c r="P20" s="2" t="str">
        <f t="shared" si="1"/>
        <v/>
      </c>
      <c r="Q20" s="2" t="str">
        <f t="shared" si="2"/>
        <v/>
      </c>
      <c r="R20" s="2" t="str">
        <f t="shared" si="3"/>
        <v/>
      </c>
      <c r="S20" s="5"/>
      <c r="T20" s="5"/>
      <c r="U20" s="5"/>
      <c r="V20" s="5"/>
      <c r="W20" s="16"/>
      <c r="X20" s="5"/>
      <c r="Y20" s="5"/>
      <c r="Z20" s="5"/>
      <c r="AA20" s="5"/>
      <c r="AB20" s="5"/>
      <c r="AC20" s="5"/>
      <c r="AD20" s="5"/>
      <c r="AE20" s="5"/>
      <c r="AF20" s="5"/>
      <c r="AG20" s="5"/>
      <c r="AH20" s="5"/>
      <c r="AI20" s="5"/>
      <c r="AJ20" s="5"/>
      <c r="AK20" s="5"/>
      <c r="AL20" s="5"/>
      <c r="AM20" s="5"/>
      <c r="AN20" s="5"/>
      <c r="AO20" s="5"/>
      <c r="AP20" s="5"/>
      <c r="AQ20" s="5"/>
      <c r="AR20" s="5"/>
      <c r="AS20" s="5"/>
    </row>
    <row r="21" spans="1:45" ht="96" x14ac:dyDescent="0.2">
      <c r="A21" s="344"/>
      <c r="B21" s="172" t="s">
        <v>391</v>
      </c>
      <c r="C21" s="142"/>
      <c r="D21" s="142" t="s">
        <v>392</v>
      </c>
      <c r="E21" s="181" t="s">
        <v>393</v>
      </c>
      <c r="F21" s="142" t="s">
        <v>394</v>
      </c>
      <c r="G21" s="142" t="s">
        <v>395</v>
      </c>
      <c r="H21" s="142" t="s">
        <v>396</v>
      </c>
      <c r="I21" s="142"/>
      <c r="J21" s="141"/>
      <c r="K21" s="141"/>
      <c r="L21" s="141"/>
      <c r="M21" s="143"/>
      <c r="O21" s="2" t="str">
        <f t="shared" si="0"/>
        <v/>
      </c>
      <c r="P21" s="2" t="str">
        <f t="shared" si="1"/>
        <v/>
      </c>
      <c r="Q21" s="2" t="str">
        <f t="shared" si="2"/>
        <v/>
      </c>
      <c r="R21" s="2" t="str">
        <f t="shared" si="3"/>
        <v/>
      </c>
      <c r="S21" s="5"/>
      <c r="T21" s="5"/>
      <c r="U21" s="5"/>
      <c r="V21" s="5"/>
      <c r="W21" s="16"/>
      <c r="X21" s="5"/>
      <c r="Y21" s="5"/>
      <c r="Z21" s="5"/>
      <c r="AA21" s="5"/>
      <c r="AB21" s="5"/>
      <c r="AC21" s="5"/>
      <c r="AD21" s="5"/>
      <c r="AE21" s="5"/>
      <c r="AF21" s="5"/>
      <c r="AG21" s="5"/>
      <c r="AH21" s="5"/>
      <c r="AI21" s="5"/>
      <c r="AJ21" s="5"/>
      <c r="AK21" s="5"/>
      <c r="AL21" s="5"/>
      <c r="AM21" s="5"/>
      <c r="AN21" s="5"/>
      <c r="AO21" s="5"/>
      <c r="AP21" s="5"/>
      <c r="AQ21" s="5"/>
      <c r="AR21" s="5"/>
      <c r="AS21" s="5"/>
    </row>
    <row r="22" spans="1:45" ht="48" x14ac:dyDescent="0.2">
      <c r="A22" s="344"/>
      <c r="B22" s="172" t="s">
        <v>397</v>
      </c>
      <c r="C22" s="142"/>
      <c r="D22" s="243" t="s">
        <v>575</v>
      </c>
      <c r="E22" s="181" t="s">
        <v>549</v>
      </c>
      <c r="F22" s="142" t="s">
        <v>576</v>
      </c>
      <c r="G22" s="142" t="s">
        <v>577</v>
      </c>
      <c r="H22" s="142" t="s">
        <v>578</v>
      </c>
      <c r="I22" s="142"/>
      <c r="J22" s="141"/>
      <c r="K22" s="141"/>
      <c r="L22" s="141"/>
      <c r="M22" s="143"/>
      <c r="O22" s="2" t="str">
        <f t="shared" si="0"/>
        <v/>
      </c>
      <c r="P22" s="2" t="str">
        <f t="shared" si="1"/>
        <v/>
      </c>
      <c r="Q22" s="2" t="str">
        <f t="shared" si="2"/>
        <v/>
      </c>
      <c r="R22" s="2" t="str">
        <f t="shared" si="3"/>
        <v/>
      </c>
      <c r="S22" s="5"/>
      <c r="T22" s="5"/>
      <c r="U22" s="5"/>
      <c r="V22" s="5"/>
      <c r="W22" s="16"/>
      <c r="X22" s="5"/>
      <c r="Y22" s="5"/>
      <c r="Z22" s="5"/>
      <c r="AA22" s="5"/>
      <c r="AB22" s="5"/>
      <c r="AC22" s="5"/>
      <c r="AD22" s="5"/>
      <c r="AE22" s="5"/>
      <c r="AF22" s="5"/>
      <c r="AG22" s="5"/>
      <c r="AH22" s="5"/>
      <c r="AI22" s="5"/>
      <c r="AJ22" s="5"/>
      <c r="AK22" s="5"/>
      <c r="AL22" s="5"/>
      <c r="AM22" s="5"/>
      <c r="AN22" s="5"/>
      <c r="AO22" s="5"/>
      <c r="AP22" s="5"/>
      <c r="AQ22" s="5"/>
      <c r="AR22" s="5"/>
      <c r="AS22" s="5"/>
    </row>
    <row r="23" spans="1:45" ht="64" x14ac:dyDescent="0.2">
      <c r="A23" s="344"/>
      <c r="B23" s="172" t="s">
        <v>398</v>
      </c>
      <c r="C23" s="142"/>
      <c r="D23" s="243"/>
      <c r="E23" s="181" t="s">
        <v>532</v>
      </c>
      <c r="F23" s="142" t="s">
        <v>399</v>
      </c>
      <c r="G23" s="142" t="s">
        <v>400</v>
      </c>
      <c r="H23" s="142" t="s">
        <v>401</v>
      </c>
      <c r="I23" s="142"/>
      <c r="J23" s="141"/>
      <c r="K23" s="142"/>
      <c r="L23" s="141"/>
      <c r="M23" s="143"/>
      <c r="O23" s="2" t="str">
        <f t="shared" si="0"/>
        <v/>
      </c>
      <c r="P23" s="2" t="str">
        <f t="shared" si="1"/>
        <v/>
      </c>
      <c r="Q23" s="2" t="str">
        <f t="shared" si="2"/>
        <v/>
      </c>
      <c r="R23" s="2" t="str">
        <f t="shared" si="3"/>
        <v/>
      </c>
      <c r="S23" s="5"/>
      <c r="T23" s="5"/>
      <c r="U23" s="5"/>
      <c r="V23" s="5"/>
      <c r="W23" s="16"/>
      <c r="X23" s="5"/>
      <c r="Y23" s="5"/>
      <c r="Z23" s="5"/>
      <c r="AA23" s="5"/>
      <c r="AB23" s="5"/>
      <c r="AC23" s="5"/>
      <c r="AD23" s="5"/>
      <c r="AE23" s="5"/>
      <c r="AF23" s="5"/>
      <c r="AG23" s="5"/>
      <c r="AH23" s="5"/>
      <c r="AI23" s="5"/>
      <c r="AJ23" s="5"/>
      <c r="AK23" s="5"/>
      <c r="AL23" s="5"/>
      <c r="AM23" s="5"/>
      <c r="AN23" s="5"/>
      <c r="AO23" s="5"/>
      <c r="AP23" s="5"/>
      <c r="AQ23" s="5"/>
      <c r="AR23" s="5"/>
      <c r="AS23" s="5"/>
    </row>
    <row r="24" spans="1:45" ht="48" x14ac:dyDescent="0.2">
      <c r="A24" s="344"/>
      <c r="B24" s="172" t="s">
        <v>402</v>
      </c>
      <c r="C24" s="142"/>
      <c r="D24" s="243" t="s">
        <v>313</v>
      </c>
      <c r="E24" s="181" t="s">
        <v>403</v>
      </c>
      <c r="F24" s="142" t="s">
        <v>404</v>
      </c>
      <c r="G24" s="142" t="s">
        <v>405</v>
      </c>
      <c r="H24" s="142" t="s">
        <v>406</v>
      </c>
      <c r="I24" s="142"/>
      <c r="J24" s="141"/>
      <c r="K24" s="141"/>
      <c r="L24" s="141"/>
      <c r="M24" s="143"/>
      <c r="O24" s="2" t="str">
        <f t="shared" si="0"/>
        <v/>
      </c>
      <c r="P24" s="2" t="str">
        <f t="shared" si="1"/>
        <v/>
      </c>
      <c r="Q24" s="2" t="str">
        <f t="shared" si="2"/>
        <v/>
      </c>
      <c r="R24" s="2" t="str">
        <f t="shared" si="3"/>
        <v/>
      </c>
      <c r="S24" s="5"/>
      <c r="T24" s="5"/>
      <c r="U24" s="5"/>
      <c r="V24" s="5"/>
      <c r="W24" s="16"/>
      <c r="X24" s="5"/>
      <c r="Y24" s="5"/>
      <c r="Z24" s="5"/>
      <c r="AA24" s="5"/>
      <c r="AB24" s="5"/>
      <c r="AC24" s="5"/>
      <c r="AD24" s="5"/>
      <c r="AE24" s="5"/>
      <c r="AF24" s="5"/>
      <c r="AG24" s="5"/>
      <c r="AH24" s="5"/>
      <c r="AI24" s="5"/>
      <c r="AJ24" s="5"/>
      <c r="AK24" s="5"/>
      <c r="AL24" s="5"/>
      <c r="AM24" s="5"/>
      <c r="AN24" s="5"/>
      <c r="AO24" s="5"/>
      <c r="AP24" s="5"/>
      <c r="AQ24" s="5"/>
      <c r="AR24" s="5"/>
      <c r="AS24" s="5"/>
    </row>
    <row r="25" spans="1:45" ht="48" x14ac:dyDescent="0.2">
      <c r="A25" s="344"/>
      <c r="B25" s="172" t="s">
        <v>407</v>
      </c>
      <c r="C25" s="142"/>
      <c r="D25" s="243"/>
      <c r="E25" s="181" t="s">
        <v>526</v>
      </c>
      <c r="F25" s="142" t="s">
        <v>366</v>
      </c>
      <c r="G25" s="142" t="s">
        <v>408</v>
      </c>
      <c r="H25" s="142" t="s">
        <v>409</v>
      </c>
      <c r="I25" s="142"/>
      <c r="J25" s="141"/>
      <c r="K25" s="141"/>
      <c r="L25" s="141"/>
      <c r="M25" s="143"/>
      <c r="O25" s="2" t="str">
        <f t="shared" si="0"/>
        <v/>
      </c>
      <c r="P25" s="2" t="str">
        <f t="shared" si="1"/>
        <v/>
      </c>
      <c r="Q25" s="2" t="str">
        <f t="shared" si="2"/>
        <v/>
      </c>
      <c r="R25" s="2" t="str">
        <f t="shared" si="3"/>
        <v/>
      </c>
      <c r="S25" s="5"/>
      <c r="T25" s="5"/>
      <c r="U25" s="5"/>
      <c r="V25" s="5"/>
      <c r="W25" s="16"/>
      <c r="X25" s="5"/>
      <c r="Y25" s="5"/>
      <c r="Z25" s="5"/>
      <c r="AA25" s="5"/>
      <c r="AB25" s="5"/>
      <c r="AC25" s="5"/>
      <c r="AD25" s="5"/>
      <c r="AE25" s="5"/>
      <c r="AF25" s="5"/>
      <c r="AG25" s="5"/>
      <c r="AH25" s="5"/>
      <c r="AI25" s="5"/>
      <c r="AJ25" s="5"/>
      <c r="AK25" s="5"/>
      <c r="AL25" s="5"/>
      <c r="AM25" s="5"/>
      <c r="AN25" s="5"/>
      <c r="AO25" s="5"/>
      <c r="AP25" s="5"/>
      <c r="AQ25" s="5"/>
      <c r="AR25" s="5"/>
      <c r="AS25" s="5"/>
    </row>
    <row r="26" spans="1:45" ht="80" x14ac:dyDescent="0.2">
      <c r="A26" s="345" t="s">
        <v>194</v>
      </c>
      <c r="B26" s="172" t="s">
        <v>410</v>
      </c>
      <c r="C26" s="142"/>
      <c r="D26" s="142" t="s">
        <v>411</v>
      </c>
      <c r="E26" s="181" t="s">
        <v>579</v>
      </c>
      <c r="F26" s="181" t="s">
        <v>412</v>
      </c>
      <c r="G26" s="181" t="s">
        <v>413</v>
      </c>
      <c r="H26" s="181" t="s">
        <v>414</v>
      </c>
      <c r="I26" s="142"/>
      <c r="J26" s="141"/>
      <c r="K26" s="141"/>
      <c r="L26" s="141"/>
      <c r="M26" s="143"/>
      <c r="O26" s="2" t="str">
        <f t="shared" si="0"/>
        <v/>
      </c>
      <c r="P26" s="2" t="str">
        <f t="shared" si="1"/>
        <v/>
      </c>
      <c r="Q26" s="2" t="str">
        <f t="shared" si="2"/>
        <v/>
      </c>
      <c r="R26" s="2" t="str">
        <f t="shared" si="3"/>
        <v/>
      </c>
      <c r="S26" s="5"/>
      <c r="T26" s="5"/>
      <c r="U26" s="5"/>
      <c r="V26" s="5"/>
      <c r="W26" s="16"/>
      <c r="X26" s="5"/>
      <c r="Y26" s="5"/>
      <c r="Z26" s="5"/>
      <c r="AA26" s="5"/>
      <c r="AB26" s="5"/>
      <c r="AC26" s="5"/>
      <c r="AD26" s="5"/>
      <c r="AE26" s="5"/>
      <c r="AF26" s="5"/>
      <c r="AG26" s="5"/>
      <c r="AH26" s="5"/>
      <c r="AI26" s="5"/>
      <c r="AJ26" s="5"/>
      <c r="AK26" s="5"/>
      <c r="AL26" s="5"/>
      <c r="AM26" s="5"/>
      <c r="AN26" s="5"/>
      <c r="AO26" s="5"/>
      <c r="AP26" s="5"/>
      <c r="AQ26" s="5"/>
      <c r="AR26" s="5"/>
      <c r="AS26" s="5"/>
    </row>
    <row r="27" spans="1:45" ht="64" x14ac:dyDescent="0.2">
      <c r="A27" s="345"/>
      <c r="B27" s="172" t="s">
        <v>415</v>
      </c>
      <c r="C27" s="142"/>
      <c r="D27" s="142" t="s">
        <v>416</v>
      </c>
      <c r="E27" s="181" t="s">
        <v>417</v>
      </c>
      <c r="F27" s="181" t="s">
        <v>43</v>
      </c>
      <c r="G27" s="181" t="s">
        <v>45</v>
      </c>
      <c r="H27" s="181" t="s">
        <v>68</v>
      </c>
      <c r="I27" s="142"/>
      <c r="J27" s="141"/>
      <c r="K27" s="141"/>
      <c r="L27" s="141"/>
      <c r="M27" s="143"/>
      <c r="O27" s="2" t="str">
        <f t="shared" si="0"/>
        <v/>
      </c>
      <c r="P27" s="2" t="str">
        <f t="shared" si="1"/>
        <v/>
      </c>
      <c r="Q27" s="2" t="str">
        <f t="shared" si="2"/>
        <v/>
      </c>
      <c r="R27" s="2" t="str">
        <f t="shared" si="3"/>
        <v/>
      </c>
      <c r="S27" s="5"/>
      <c r="T27" s="5"/>
      <c r="U27" s="5"/>
      <c r="V27" s="5"/>
      <c r="W27" s="16"/>
      <c r="X27" s="5"/>
      <c r="Y27" s="5"/>
      <c r="Z27" s="5"/>
      <c r="AA27" s="5"/>
      <c r="AB27" s="5"/>
      <c r="AC27" s="5"/>
      <c r="AD27" s="5"/>
      <c r="AE27" s="5"/>
      <c r="AF27" s="5"/>
      <c r="AG27" s="5"/>
      <c r="AH27" s="5"/>
      <c r="AI27" s="5"/>
      <c r="AJ27" s="5"/>
      <c r="AK27" s="5"/>
      <c r="AL27" s="5"/>
      <c r="AM27" s="5"/>
      <c r="AN27" s="5"/>
      <c r="AO27" s="5"/>
      <c r="AP27" s="5"/>
      <c r="AQ27" s="5"/>
      <c r="AR27" s="5"/>
      <c r="AS27" s="5"/>
    </row>
    <row r="28" spans="1:45" ht="96" x14ac:dyDescent="0.2">
      <c r="A28" s="345"/>
      <c r="B28" s="172" t="s">
        <v>418</v>
      </c>
      <c r="C28" s="142"/>
      <c r="D28" s="142" t="s">
        <v>419</v>
      </c>
      <c r="E28" s="181" t="s">
        <v>580</v>
      </c>
      <c r="F28" s="181" t="s">
        <v>43</v>
      </c>
      <c r="G28" s="181" t="s">
        <v>45</v>
      </c>
      <c r="H28" s="181" t="s">
        <v>68</v>
      </c>
      <c r="I28" s="141"/>
      <c r="J28" s="141"/>
      <c r="K28" s="141"/>
      <c r="L28" s="141"/>
      <c r="M28" s="143"/>
      <c r="O28" s="2" t="str">
        <f t="shared" si="0"/>
        <v/>
      </c>
      <c r="P28" s="2" t="str">
        <f t="shared" si="1"/>
        <v/>
      </c>
      <c r="Q28" s="2" t="str">
        <f t="shared" si="2"/>
        <v/>
      </c>
      <c r="R28" s="2" t="str">
        <f t="shared" si="3"/>
        <v/>
      </c>
      <c r="S28" s="5"/>
      <c r="T28" s="5"/>
      <c r="U28" s="5"/>
      <c r="V28" s="5"/>
      <c r="W28" s="16"/>
      <c r="X28" s="5"/>
      <c r="Y28" s="5"/>
      <c r="Z28" s="5"/>
      <c r="AA28" s="5"/>
      <c r="AB28" s="5"/>
      <c r="AC28" s="5"/>
      <c r="AD28" s="5"/>
      <c r="AE28" s="5"/>
      <c r="AF28" s="5"/>
      <c r="AG28" s="5"/>
      <c r="AH28" s="5"/>
      <c r="AI28" s="5"/>
      <c r="AJ28" s="5"/>
      <c r="AK28" s="5"/>
      <c r="AL28" s="5"/>
      <c r="AM28" s="5"/>
      <c r="AN28" s="5"/>
      <c r="AO28" s="5"/>
      <c r="AP28" s="5"/>
      <c r="AQ28" s="5"/>
      <c r="AR28" s="5"/>
      <c r="AS28" s="5"/>
    </row>
    <row r="29" spans="1:45" ht="48" x14ac:dyDescent="0.2">
      <c r="A29" s="315" t="s">
        <v>331</v>
      </c>
      <c r="B29" s="172" t="s">
        <v>420</v>
      </c>
      <c r="C29" s="142"/>
      <c r="D29" s="186" t="s">
        <v>421</v>
      </c>
      <c r="E29" s="181" t="s">
        <v>545</v>
      </c>
      <c r="F29" s="181" t="s">
        <v>43</v>
      </c>
      <c r="G29" s="181" t="s">
        <v>45</v>
      </c>
      <c r="H29" s="181" t="s">
        <v>68</v>
      </c>
      <c r="I29" s="141"/>
      <c r="J29" s="141"/>
      <c r="K29" s="141"/>
      <c r="L29" s="141"/>
      <c r="M29" s="143"/>
      <c r="O29" s="2" t="str">
        <f t="shared" si="0"/>
        <v/>
      </c>
      <c r="P29" s="2" t="str">
        <f t="shared" si="1"/>
        <v/>
      </c>
      <c r="Q29" s="2" t="str">
        <f t="shared" si="2"/>
        <v/>
      </c>
      <c r="R29" s="2" t="str">
        <f t="shared" si="3"/>
        <v/>
      </c>
      <c r="S29" s="5"/>
      <c r="T29" s="5"/>
      <c r="U29" s="5"/>
      <c r="V29" s="5"/>
      <c r="W29" s="16"/>
      <c r="X29" s="5"/>
      <c r="Y29" s="5"/>
      <c r="Z29" s="5"/>
      <c r="AA29" s="5"/>
      <c r="AB29" s="5"/>
      <c r="AC29" s="5"/>
      <c r="AD29" s="5"/>
      <c r="AE29" s="5"/>
      <c r="AF29" s="5"/>
      <c r="AG29" s="5"/>
      <c r="AH29" s="5"/>
      <c r="AI29" s="5"/>
      <c r="AJ29" s="5"/>
      <c r="AK29" s="5"/>
      <c r="AL29" s="5"/>
      <c r="AM29" s="5"/>
      <c r="AN29" s="5"/>
      <c r="AO29" s="5"/>
      <c r="AP29" s="5"/>
      <c r="AQ29" s="5"/>
      <c r="AR29" s="5"/>
      <c r="AS29" s="5"/>
    </row>
    <row r="30" spans="1:45" ht="48" x14ac:dyDescent="0.2">
      <c r="A30" s="315"/>
      <c r="B30" s="172" t="s">
        <v>422</v>
      </c>
      <c r="C30" s="142"/>
      <c r="D30" s="186"/>
      <c r="E30" s="181" t="s">
        <v>546</v>
      </c>
      <c r="F30" s="181" t="s">
        <v>43</v>
      </c>
      <c r="G30" s="181" t="s">
        <v>45</v>
      </c>
      <c r="H30" s="181" t="s">
        <v>68</v>
      </c>
      <c r="I30" s="141"/>
      <c r="J30" s="141"/>
      <c r="K30" s="141"/>
      <c r="L30" s="141"/>
      <c r="M30" s="143"/>
      <c r="O30" s="2" t="str">
        <f t="shared" si="0"/>
        <v/>
      </c>
      <c r="P30" s="2" t="str">
        <f t="shared" si="1"/>
        <v/>
      </c>
      <c r="Q30" s="2" t="str">
        <f t="shared" si="2"/>
        <v/>
      </c>
      <c r="R30" s="2" t="str">
        <f t="shared" si="3"/>
        <v/>
      </c>
      <c r="S30" s="5"/>
      <c r="T30" s="5"/>
      <c r="U30" s="5"/>
      <c r="V30" s="5"/>
      <c r="W30" s="16"/>
      <c r="X30" s="5"/>
      <c r="Y30" s="5"/>
      <c r="Z30" s="5"/>
      <c r="AA30" s="5"/>
      <c r="AB30" s="5"/>
      <c r="AC30" s="5"/>
      <c r="AD30" s="5"/>
      <c r="AE30" s="5"/>
      <c r="AF30" s="5"/>
      <c r="AG30" s="5"/>
      <c r="AH30" s="5"/>
      <c r="AI30" s="5"/>
      <c r="AJ30" s="5"/>
      <c r="AK30" s="5"/>
      <c r="AL30" s="5"/>
      <c r="AM30" s="5"/>
      <c r="AN30" s="5"/>
      <c r="AO30" s="5"/>
      <c r="AP30" s="5"/>
      <c r="AQ30" s="5"/>
      <c r="AR30" s="5"/>
      <c r="AS30" s="5"/>
    </row>
    <row r="31" spans="1:45" ht="64" x14ac:dyDescent="0.2">
      <c r="A31" s="315"/>
      <c r="B31" s="172" t="s">
        <v>423</v>
      </c>
      <c r="C31" s="142"/>
      <c r="D31" s="142" t="s">
        <v>424</v>
      </c>
      <c r="E31" s="181" t="s">
        <v>547</v>
      </c>
      <c r="F31" s="181" t="s">
        <v>43</v>
      </c>
      <c r="G31" s="181" t="s">
        <v>45</v>
      </c>
      <c r="H31" s="181" t="s">
        <v>68</v>
      </c>
      <c r="I31" s="141"/>
      <c r="J31" s="141"/>
      <c r="K31" s="141"/>
      <c r="L31" s="141"/>
      <c r="M31" s="143"/>
      <c r="O31" s="2" t="str">
        <f t="shared" si="0"/>
        <v/>
      </c>
      <c r="P31" s="2" t="str">
        <f t="shared" si="1"/>
        <v/>
      </c>
      <c r="Q31" s="2" t="str">
        <f t="shared" si="2"/>
        <v/>
      </c>
      <c r="R31" s="2" t="str">
        <f t="shared" si="3"/>
        <v/>
      </c>
      <c r="S31" s="5"/>
      <c r="T31" s="5"/>
      <c r="U31" s="5"/>
      <c r="V31" s="5"/>
      <c r="W31" s="16"/>
      <c r="X31" s="5"/>
      <c r="Y31" s="5"/>
      <c r="Z31" s="5"/>
      <c r="AA31" s="5"/>
      <c r="AB31" s="5"/>
      <c r="AC31" s="5"/>
      <c r="AD31" s="5"/>
      <c r="AE31" s="5"/>
      <c r="AF31" s="5"/>
      <c r="AG31" s="5"/>
      <c r="AH31" s="5"/>
      <c r="AI31" s="5"/>
      <c r="AJ31" s="5"/>
      <c r="AK31" s="5"/>
      <c r="AL31" s="5"/>
      <c r="AM31" s="5"/>
      <c r="AN31" s="5"/>
      <c r="AO31" s="5"/>
      <c r="AP31" s="5"/>
      <c r="AQ31" s="5"/>
      <c r="AR31" s="5"/>
      <c r="AS31" s="5"/>
    </row>
    <row r="32" spans="1:45" ht="65" thickBot="1" x14ac:dyDescent="0.25">
      <c r="A32" s="316"/>
      <c r="B32" s="174" t="s">
        <v>425</v>
      </c>
      <c r="C32" s="144"/>
      <c r="D32" s="144" t="s">
        <v>426</v>
      </c>
      <c r="E32" s="182" t="s">
        <v>548</v>
      </c>
      <c r="F32" s="182" t="s">
        <v>43</v>
      </c>
      <c r="G32" s="182" t="s">
        <v>45</v>
      </c>
      <c r="H32" s="182" t="s">
        <v>68</v>
      </c>
      <c r="I32" s="144"/>
      <c r="J32" s="136"/>
      <c r="K32" s="136"/>
      <c r="L32" s="136"/>
      <c r="M32" s="137"/>
      <c r="O32" s="2" t="str">
        <f t="shared" si="0"/>
        <v/>
      </c>
      <c r="P32" s="2" t="str">
        <f t="shared" si="1"/>
        <v/>
      </c>
      <c r="Q32" s="2" t="str">
        <f t="shared" si="2"/>
        <v/>
      </c>
      <c r="R32" s="2" t="str">
        <f t="shared" si="3"/>
        <v/>
      </c>
      <c r="S32" s="5"/>
      <c r="T32" s="5"/>
      <c r="U32" s="5"/>
      <c r="V32" s="5"/>
      <c r="W32" s="16"/>
      <c r="X32" s="5"/>
      <c r="Y32" s="5"/>
      <c r="Z32" s="5"/>
      <c r="AA32" s="5"/>
      <c r="AB32" s="5"/>
      <c r="AC32" s="5"/>
      <c r="AD32" s="5"/>
      <c r="AE32" s="5"/>
      <c r="AF32" s="5"/>
      <c r="AG32" s="5"/>
      <c r="AH32" s="5"/>
      <c r="AI32" s="5"/>
      <c r="AJ32" s="5"/>
      <c r="AK32" s="5"/>
      <c r="AL32" s="5"/>
      <c r="AM32" s="5"/>
      <c r="AN32" s="5"/>
      <c r="AO32" s="5"/>
      <c r="AP32" s="5"/>
      <c r="AQ32" s="5"/>
      <c r="AR32" s="5"/>
      <c r="AS32" s="5"/>
    </row>
    <row r="33" spans="1:45" x14ac:dyDescent="0.2">
      <c r="A33" s="5"/>
      <c r="B33" s="5"/>
      <c r="C33" s="5"/>
      <c r="D33" s="5"/>
      <c r="E33" s="5"/>
      <c r="F33" s="5"/>
      <c r="G33" s="5"/>
      <c r="H33" s="5"/>
      <c r="I33" s="5"/>
      <c r="J33" s="5"/>
      <c r="K33" s="5"/>
      <c r="L33" s="5"/>
      <c r="M33" s="5"/>
      <c r="N33" s="5"/>
      <c r="O33" s="5"/>
      <c r="P33" s="5"/>
      <c r="Q33" s="5"/>
      <c r="R33" s="5"/>
      <c r="S33" s="5"/>
      <c r="T33" s="5"/>
      <c r="U33" s="5"/>
      <c r="V33" s="5"/>
      <c r="W33" s="16"/>
      <c r="X33" s="5"/>
      <c r="Y33" s="5"/>
      <c r="Z33" s="5"/>
      <c r="AA33" s="5"/>
      <c r="AB33" s="5"/>
      <c r="AC33" s="5"/>
      <c r="AD33" s="5"/>
      <c r="AE33" s="5"/>
      <c r="AF33" s="5"/>
      <c r="AG33" s="5"/>
      <c r="AH33" s="5"/>
      <c r="AI33" s="5"/>
      <c r="AJ33" s="5"/>
      <c r="AK33" s="5"/>
      <c r="AL33" s="5"/>
      <c r="AM33" s="5"/>
      <c r="AN33" s="5"/>
      <c r="AO33" s="5"/>
      <c r="AP33" s="5"/>
      <c r="AQ33" s="5"/>
      <c r="AR33" s="5"/>
      <c r="AS33" s="5"/>
    </row>
    <row r="34" spans="1:45" x14ac:dyDescent="0.2">
      <c r="A34" s="5"/>
      <c r="B34" s="5"/>
      <c r="C34" s="5"/>
      <c r="D34" s="5"/>
      <c r="E34" s="5"/>
      <c r="F34" s="5"/>
      <c r="G34" s="5"/>
      <c r="H34" s="5"/>
      <c r="I34" s="5"/>
      <c r="J34" s="5"/>
      <c r="K34" s="5"/>
      <c r="L34" s="5"/>
      <c r="M34" s="5"/>
      <c r="N34" s="5" t="s">
        <v>99</v>
      </c>
      <c r="O34" s="5">
        <f>COUNT(O9:O32)</f>
        <v>3</v>
      </c>
      <c r="P34" s="5">
        <f t="shared" ref="P34:R34" si="4">COUNT(P9:P32)</f>
        <v>2</v>
      </c>
      <c r="Q34" s="5">
        <f t="shared" si="4"/>
        <v>2</v>
      </c>
      <c r="R34" s="5">
        <f t="shared" si="4"/>
        <v>1</v>
      </c>
      <c r="S34" s="5"/>
      <c r="T34" s="5"/>
      <c r="U34" s="5"/>
      <c r="V34" s="5"/>
      <c r="W34" s="16"/>
      <c r="X34" s="5"/>
      <c r="Y34" s="5"/>
      <c r="Z34" s="5"/>
      <c r="AA34" s="5"/>
      <c r="AB34" s="5"/>
      <c r="AC34" s="5"/>
      <c r="AD34" s="5"/>
      <c r="AE34" s="5"/>
      <c r="AF34" s="5"/>
      <c r="AG34" s="5"/>
      <c r="AH34" s="5"/>
      <c r="AI34" s="5"/>
      <c r="AJ34" s="5"/>
      <c r="AK34" s="5"/>
      <c r="AL34" s="5"/>
      <c r="AM34" s="5"/>
      <c r="AN34" s="5"/>
      <c r="AO34" s="5"/>
      <c r="AP34" s="5"/>
      <c r="AQ34" s="5"/>
      <c r="AR34" s="5"/>
      <c r="AS34" s="5"/>
    </row>
    <row r="35" spans="1:45" x14ac:dyDescent="0.2">
      <c r="A35" s="5"/>
      <c r="B35" s="5"/>
      <c r="C35" s="5"/>
      <c r="D35" s="5"/>
      <c r="E35" s="5"/>
      <c r="F35" s="5"/>
      <c r="G35" s="5"/>
      <c r="H35" s="5"/>
      <c r="I35" s="5"/>
      <c r="J35" s="5"/>
      <c r="K35" s="5"/>
      <c r="L35" s="5"/>
      <c r="M35" s="5"/>
      <c r="N35" s="5" t="s">
        <v>100</v>
      </c>
      <c r="O35" s="5">
        <f>O34/SUM($O$34:$Q$34)</f>
        <v>0.42857142857142855</v>
      </c>
      <c r="P35" s="5">
        <f t="shared" ref="P35:Q35" si="5">P34/SUM($O$34:$Q$34)</f>
        <v>0.2857142857142857</v>
      </c>
      <c r="Q35" s="5">
        <f t="shared" si="5"/>
        <v>0.2857142857142857</v>
      </c>
      <c r="R35" s="5"/>
      <c r="S35" s="5"/>
      <c r="T35" s="5"/>
      <c r="U35" s="5"/>
      <c r="V35" s="5"/>
      <c r="W35" s="16"/>
      <c r="X35" s="5"/>
      <c r="Y35" s="5"/>
      <c r="Z35" s="5"/>
      <c r="AA35" s="5"/>
      <c r="AB35" s="5"/>
      <c r="AC35" s="5"/>
      <c r="AD35" s="5"/>
      <c r="AE35" s="5"/>
      <c r="AF35" s="5"/>
      <c r="AG35" s="5"/>
      <c r="AH35" s="5"/>
      <c r="AI35" s="5"/>
      <c r="AJ35" s="5"/>
      <c r="AK35" s="5"/>
      <c r="AL35" s="5"/>
      <c r="AM35" s="5"/>
      <c r="AN35" s="5"/>
      <c r="AO35" s="5"/>
      <c r="AP35" s="5"/>
      <c r="AQ35" s="5"/>
      <c r="AR35" s="5"/>
      <c r="AS35" s="5"/>
    </row>
    <row r="36" spans="1:45" x14ac:dyDescent="0.2">
      <c r="A36" s="5"/>
      <c r="B36" s="5"/>
      <c r="C36" s="5"/>
      <c r="D36" s="16"/>
      <c r="E36" s="50"/>
      <c r="F36" s="5"/>
      <c r="G36" s="5"/>
      <c r="H36" s="5"/>
      <c r="I36" s="5"/>
      <c r="J36" s="5"/>
      <c r="K36" s="5"/>
      <c r="L36" s="5"/>
      <c r="M36" s="5"/>
      <c r="N36" s="5"/>
      <c r="O36" s="5"/>
      <c r="P36" s="5"/>
      <c r="Q36" s="5"/>
      <c r="R36" s="5"/>
      <c r="S36" s="5"/>
      <c r="T36" s="5"/>
      <c r="U36" s="5"/>
      <c r="V36" s="5"/>
      <c r="W36" s="16"/>
      <c r="X36" s="5"/>
      <c r="Y36" s="5"/>
      <c r="Z36" s="5"/>
      <c r="AA36" s="5"/>
      <c r="AB36" s="5"/>
      <c r="AC36" s="5"/>
      <c r="AD36" s="5"/>
      <c r="AE36" s="5"/>
      <c r="AF36" s="5"/>
      <c r="AG36" s="5"/>
      <c r="AH36" s="5"/>
      <c r="AI36" s="5"/>
      <c r="AJ36" s="5"/>
      <c r="AK36" s="5"/>
      <c r="AL36" s="5"/>
      <c r="AM36" s="5"/>
      <c r="AN36" s="5"/>
      <c r="AO36" s="5"/>
      <c r="AP36" s="5"/>
      <c r="AQ36" s="5"/>
      <c r="AR36" s="5"/>
      <c r="AS36" s="5"/>
    </row>
    <row r="37" spans="1:45" x14ac:dyDescent="0.2">
      <c r="A37" s="5"/>
      <c r="B37" s="5"/>
      <c r="C37" s="5"/>
      <c r="D37" s="16"/>
      <c r="E37" s="50"/>
      <c r="F37" s="5"/>
      <c r="G37" s="5"/>
      <c r="H37" s="5"/>
      <c r="I37" s="5"/>
      <c r="J37" s="5"/>
      <c r="K37" s="5"/>
      <c r="L37" s="5"/>
      <c r="M37" s="5"/>
      <c r="N37" s="5"/>
      <c r="O37" s="5"/>
      <c r="P37" s="5"/>
      <c r="Q37" s="5"/>
      <c r="R37" s="5"/>
      <c r="S37" s="5"/>
      <c r="T37" s="5"/>
      <c r="U37" s="5"/>
      <c r="V37" s="5"/>
      <c r="W37" s="16"/>
      <c r="X37" s="5"/>
      <c r="Y37" s="5"/>
      <c r="Z37" s="5"/>
      <c r="AA37" s="5"/>
      <c r="AB37" s="5"/>
      <c r="AC37" s="5"/>
      <c r="AD37" s="5"/>
      <c r="AE37" s="5"/>
      <c r="AF37" s="5"/>
      <c r="AG37" s="5"/>
      <c r="AH37" s="5"/>
      <c r="AI37" s="5"/>
      <c r="AJ37" s="5"/>
      <c r="AK37" s="5"/>
      <c r="AL37" s="5"/>
      <c r="AM37" s="5"/>
      <c r="AN37" s="5"/>
      <c r="AO37" s="5"/>
      <c r="AP37" s="5"/>
      <c r="AQ37" s="5"/>
      <c r="AR37" s="5"/>
      <c r="AS37" s="5"/>
    </row>
    <row r="38" spans="1:45" x14ac:dyDescent="0.2">
      <c r="A38" s="5"/>
      <c r="B38" s="5"/>
      <c r="C38" s="5"/>
      <c r="D38" s="16"/>
      <c r="E38" s="50"/>
      <c r="F38" s="5"/>
      <c r="G38" s="5"/>
      <c r="H38" s="5"/>
      <c r="I38" s="5"/>
      <c r="J38" s="5"/>
      <c r="K38" s="5"/>
      <c r="L38" s="5"/>
      <c r="M38" s="5"/>
      <c r="N38" s="5" t="s">
        <v>61</v>
      </c>
      <c r="O38" s="5"/>
      <c r="P38" s="5"/>
      <c r="Q38" s="5"/>
      <c r="R38" s="5"/>
      <c r="S38" s="5"/>
      <c r="T38" s="5"/>
      <c r="U38" s="5"/>
      <c r="V38" s="5"/>
      <c r="W38" s="16"/>
      <c r="X38" s="5"/>
      <c r="Y38" s="5"/>
      <c r="Z38" s="5"/>
      <c r="AA38" s="5"/>
      <c r="AB38" s="5"/>
      <c r="AC38" s="5"/>
      <c r="AD38" s="5"/>
      <c r="AE38" s="5"/>
      <c r="AF38" s="5"/>
      <c r="AG38" s="5"/>
      <c r="AH38" s="5"/>
      <c r="AI38" s="5"/>
      <c r="AJ38" s="5"/>
      <c r="AK38" s="5"/>
      <c r="AL38" s="5"/>
      <c r="AM38" s="5"/>
      <c r="AN38" s="5"/>
      <c r="AO38" s="5"/>
      <c r="AP38" s="5"/>
      <c r="AQ38" s="5"/>
      <c r="AR38" s="5"/>
      <c r="AS38" s="5"/>
    </row>
    <row r="39" spans="1:45" x14ac:dyDescent="0.2">
      <c r="A39" s="5"/>
      <c r="B39" s="5"/>
      <c r="C39" s="5"/>
      <c r="D39" s="16"/>
      <c r="E39" s="50"/>
      <c r="F39" s="5"/>
      <c r="G39" s="5"/>
      <c r="H39" s="5"/>
      <c r="I39" s="5"/>
      <c r="J39" s="5"/>
      <c r="K39" s="5"/>
      <c r="L39" s="5"/>
      <c r="M39" s="5"/>
      <c r="N39" s="5" t="s">
        <v>69</v>
      </c>
      <c r="O39" s="5"/>
      <c r="P39" s="5"/>
      <c r="Q39" s="5"/>
      <c r="R39" s="5"/>
      <c r="S39" s="5"/>
      <c r="T39" s="5"/>
      <c r="U39" s="5"/>
      <c r="V39" s="5"/>
      <c r="W39" s="16"/>
      <c r="X39" s="5"/>
      <c r="Y39" s="5"/>
      <c r="Z39" s="5"/>
      <c r="AA39" s="5"/>
      <c r="AB39" s="5"/>
      <c r="AC39" s="5"/>
      <c r="AD39" s="5"/>
      <c r="AE39" s="5"/>
      <c r="AF39" s="5"/>
      <c r="AG39" s="5"/>
      <c r="AH39" s="5"/>
      <c r="AI39" s="5"/>
      <c r="AJ39" s="5"/>
      <c r="AK39" s="5"/>
      <c r="AL39" s="5"/>
      <c r="AM39" s="5"/>
      <c r="AN39" s="5"/>
      <c r="AO39" s="5"/>
      <c r="AP39" s="5"/>
      <c r="AQ39" s="5"/>
      <c r="AR39" s="5"/>
      <c r="AS39" s="5"/>
    </row>
    <row r="40" spans="1:45" x14ac:dyDescent="0.2">
      <c r="A40" s="5"/>
      <c r="B40" s="5"/>
      <c r="C40" s="5"/>
      <c r="D40" s="16"/>
      <c r="E40" s="50"/>
      <c r="F40" s="5"/>
      <c r="G40" s="5"/>
      <c r="H40" s="5"/>
      <c r="I40" s="5"/>
      <c r="J40" s="5"/>
      <c r="K40" s="5"/>
      <c r="L40" s="5"/>
      <c r="M40" s="5"/>
      <c r="N40" s="5" t="s">
        <v>99</v>
      </c>
      <c r="O40" s="5">
        <f>COUNT(O9:O14)</f>
        <v>2</v>
      </c>
      <c r="P40" s="5">
        <f t="shared" ref="P40:R40" si="6">COUNT(P9:P14)</f>
        <v>2</v>
      </c>
      <c r="Q40" s="5">
        <f t="shared" si="6"/>
        <v>2</v>
      </c>
      <c r="R40" s="5">
        <f t="shared" si="6"/>
        <v>0</v>
      </c>
      <c r="S40" s="5"/>
      <c r="T40" s="5"/>
      <c r="U40" s="5"/>
      <c r="V40" s="5"/>
      <c r="W40" s="16"/>
      <c r="X40" s="5"/>
      <c r="Y40" s="5"/>
      <c r="Z40" s="5"/>
      <c r="AA40" s="5"/>
      <c r="AB40" s="5"/>
      <c r="AC40" s="5"/>
      <c r="AD40" s="5"/>
      <c r="AE40" s="5"/>
      <c r="AF40" s="5"/>
      <c r="AG40" s="5"/>
      <c r="AH40" s="5"/>
      <c r="AI40" s="5"/>
      <c r="AJ40" s="5"/>
      <c r="AK40" s="5"/>
      <c r="AL40" s="5"/>
      <c r="AM40" s="5"/>
      <c r="AN40" s="5"/>
      <c r="AO40" s="5"/>
      <c r="AP40" s="5"/>
      <c r="AQ40" s="5"/>
      <c r="AR40" s="5"/>
      <c r="AS40" s="5"/>
    </row>
    <row r="41" spans="1:45" x14ac:dyDescent="0.2">
      <c r="A41" s="5"/>
      <c r="B41" s="5"/>
      <c r="C41" s="5"/>
      <c r="D41" s="49"/>
      <c r="E41" s="50"/>
      <c r="F41" s="5"/>
      <c r="G41" s="5"/>
      <c r="H41" s="5"/>
      <c r="I41" s="5"/>
      <c r="J41" s="5"/>
      <c r="K41" s="5"/>
      <c r="L41" s="5"/>
      <c r="M41" s="5"/>
      <c r="N41" s="5" t="s">
        <v>100</v>
      </c>
      <c r="O41" s="5">
        <f>O40/SUM(O40:Q40)</f>
        <v>0.33333333333333331</v>
      </c>
      <c r="P41" s="5">
        <f>P40/SUM(O40:Q40)</f>
        <v>0.33333333333333331</v>
      </c>
      <c r="Q41" s="5">
        <f>Q40/SUM(O40:Q40)</f>
        <v>0.33333333333333331</v>
      </c>
      <c r="R41" s="5"/>
      <c r="S41" s="5"/>
      <c r="T41" s="5"/>
      <c r="U41" s="5"/>
      <c r="V41" s="5"/>
      <c r="W41" s="16"/>
      <c r="X41" s="5"/>
      <c r="Y41" s="5"/>
      <c r="Z41" s="5"/>
      <c r="AA41" s="5"/>
      <c r="AB41" s="5"/>
      <c r="AC41" s="5"/>
      <c r="AD41" s="5"/>
      <c r="AE41" s="5"/>
      <c r="AF41" s="5"/>
      <c r="AG41" s="5"/>
      <c r="AH41" s="5"/>
      <c r="AI41" s="5"/>
      <c r="AJ41" s="5"/>
      <c r="AK41" s="5"/>
      <c r="AL41" s="5"/>
      <c r="AM41" s="5"/>
      <c r="AN41" s="5"/>
      <c r="AO41" s="5"/>
      <c r="AP41" s="5"/>
      <c r="AQ41" s="5"/>
      <c r="AR41" s="5"/>
      <c r="AS41" s="5"/>
    </row>
    <row r="42" spans="1:45" x14ac:dyDescent="0.2">
      <c r="A42" s="5"/>
      <c r="B42" s="5"/>
      <c r="C42" s="5"/>
      <c r="D42" s="16"/>
      <c r="E42" s="50"/>
      <c r="F42" s="5"/>
      <c r="G42" s="5"/>
      <c r="H42" s="5"/>
      <c r="I42" s="5"/>
      <c r="J42" s="5"/>
      <c r="K42" s="5"/>
      <c r="L42" s="5"/>
      <c r="M42" s="5"/>
      <c r="N42" s="5" t="s">
        <v>180</v>
      </c>
      <c r="O42" s="5"/>
      <c r="P42" s="5"/>
      <c r="Q42" s="5"/>
      <c r="R42" s="5"/>
      <c r="S42" s="5"/>
      <c r="T42" s="5"/>
      <c r="U42" s="5"/>
      <c r="V42" s="5"/>
      <c r="W42" s="16"/>
      <c r="X42" s="5"/>
      <c r="Y42" s="5"/>
      <c r="Z42" s="5"/>
      <c r="AA42" s="5"/>
      <c r="AB42" s="5"/>
      <c r="AC42" s="5"/>
      <c r="AD42" s="5"/>
      <c r="AE42" s="5"/>
      <c r="AF42" s="5"/>
      <c r="AG42" s="5"/>
      <c r="AH42" s="5"/>
      <c r="AI42" s="5"/>
      <c r="AJ42" s="5"/>
      <c r="AK42" s="5"/>
      <c r="AL42" s="5"/>
      <c r="AM42" s="5"/>
      <c r="AN42" s="5"/>
      <c r="AO42" s="5"/>
      <c r="AP42" s="5"/>
      <c r="AQ42" s="5"/>
      <c r="AR42" s="5"/>
      <c r="AS42" s="5"/>
    </row>
    <row r="43" spans="1:45" x14ac:dyDescent="0.2">
      <c r="A43" s="5"/>
      <c r="B43" s="5"/>
      <c r="C43" s="5"/>
      <c r="D43" s="16"/>
      <c r="E43" s="50"/>
      <c r="F43" s="5"/>
      <c r="G43" s="5"/>
      <c r="H43" s="5"/>
      <c r="I43" s="5"/>
      <c r="J43" s="5"/>
      <c r="K43" s="5"/>
      <c r="L43" s="5"/>
      <c r="M43" s="5"/>
      <c r="N43" s="5" t="s">
        <v>99</v>
      </c>
      <c r="O43" s="5">
        <f>COUNT(O15:O25)</f>
        <v>1</v>
      </c>
      <c r="P43" s="5">
        <f t="shared" ref="P43:R43" si="7">COUNT(P15:P25)</f>
        <v>0</v>
      </c>
      <c r="Q43" s="5">
        <f t="shared" si="7"/>
        <v>0</v>
      </c>
      <c r="R43" s="5">
        <f t="shared" si="7"/>
        <v>1</v>
      </c>
      <c r="S43" s="5"/>
      <c r="T43" s="5"/>
      <c r="U43" s="5"/>
      <c r="V43" s="5"/>
      <c r="W43" s="16"/>
      <c r="X43" s="5"/>
      <c r="Y43" s="5"/>
      <c r="Z43" s="5"/>
      <c r="AA43" s="5"/>
      <c r="AB43" s="5"/>
      <c r="AC43" s="5"/>
      <c r="AD43" s="5"/>
      <c r="AE43" s="5"/>
      <c r="AF43" s="5"/>
      <c r="AG43" s="5"/>
      <c r="AH43" s="5"/>
      <c r="AI43" s="5"/>
      <c r="AJ43" s="5"/>
      <c r="AK43" s="5"/>
      <c r="AL43" s="5"/>
      <c r="AM43" s="5"/>
      <c r="AN43" s="5"/>
      <c r="AO43" s="5"/>
      <c r="AP43" s="5"/>
      <c r="AQ43" s="5"/>
      <c r="AR43" s="5"/>
      <c r="AS43" s="5"/>
    </row>
    <row r="44" spans="1:45" x14ac:dyDescent="0.2">
      <c r="A44" s="5"/>
      <c r="B44" s="5"/>
      <c r="C44" s="5"/>
      <c r="D44" s="49"/>
      <c r="E44" s="50"/>
      <c r="F44" s="16"/>
      <c r="G44" s="16"/>
      <c r="H44" s="16"/>
      <c r="I44" s="5"/>
      <c r="J44" s="5"/>
      <c r="K44" s="5"/>
      <c r="L44" s="5"/>
      <c r="M44" s="5"/>
      <c r="N44" s="5" t="s">
        <v>100</v>
      </c>
      <c r="O44" s="5">
        <f>O43/SUM(O43:Q43)</f>
        <v>1</v>
      </c>
      <c r="P44" s="5">
        <f>P43/SUM(O43:Q43)</f>
        <v>0</v>
      </c>
      <c r="Q44" s="5">
        <f>Q43/SUM(O43:Q43)</f>
        <v>0</v>
      </c>
      <c r="R44" s="5"/>
      <c r="S44" s="5"/>
      <c r="T44" s="5"/>
      <c r="U44" s="5"/>
      <c r="V44" s="5"/>
      <c r="W44" s="16"/>
      <c r="X44" s="5"/>
      <c r="Y44" s="5"/>
      <c r="Z44" s="5"/>
      <c r="AA44" s="5"/>
      <c r="AB44" s="5"/>
      <c r="AC44" s="5"/>
      <c r="AD44" s="5"/>
      <c r="AE44" s="5"/>
      <c r="AF44" s="5"/>
      <c r="AG44" s="5"/>
      <c r="AH44" s="5"/>
      <c r="AI44" s="5"/>
      <c r="AJ44" s="5"/>
      <c r="AK44" s="5"/>
      <c r="AL44" s="5"/>
      <c r="AM44" s="5"/>
      <c r="AN44" s="5"/>
      <c r="AO44" s="5"/>
      <c r="AP44" s="5"/>
      <c r="AQ44" s="5"/>
      <c r="AR44" s="5"/>
      <c r="AS44" s="5"/>
    </row>
    <row r="45" spans="1:45" x14ac:dyDescent="0.2">
      <c r="A45" s="5"/>
      <c r="B45" s="5"/>
      <c r="C45" s="5"/>
      <c r="D45" s="5"/>
      <c r="E45" s="5"/>
      <c r="F45" s="5"/>
      <c r="G45" s="5"/>
      <c r="H45" s="5"/>
      <c r="I45" s="5"/>
      <c r="J45" s="5"/>
      <c r="K45" s="5"/>
      <c r="L45" s="5"/>
      <c r="M45" s="5"/>
      <c r="N45" s="189" t="s">
        <v>194</v>
      </c>
      <c r="O45" s="189"/>
      <c r="P45" s="189"/>
      <c r="Q45" s="189"/>
      <c r="R45" s="189"/>
      <c r="S45" s="5"/>
      <c r="T45" s="5"/>
      <c r="U45" s="5"/>
      <c r="V45" s="5"/>
      <c r="W45" s="16"/>
      <c r="X45" s="5"/>
      <c r="Y45" s="5"/>
      <c r="Z45" s="5"/>
      <c r="AA45" s="5"/>
      <c r="AB45" s="5"/>
      <c r="AC45" s="5"/>
      <c r="AD45" s="5"/>
      <c r="AE45" s="5"/>
      <c r="AF45" s="5"/>
      <c r="AG45" s="5"/>
      <c r="AH45" s="5"/>
      <c r="AI45" s="5"/>
      <c r="AJ45" s="5"/>
      <c r="AK45" s="5"/>
      <c r="AL45" s="5"/>
      <c r="AM45" s="5"/>
      <c r="AN45" s="5"/>
      <c r="AO45" s="5"/>
      <c r="AP45" s="5"/>
      <c r="AQ45" s="5"/>
      <c r="AR45" s="5"/>
      <c r="AS45" s="5"/>
    </row>
    <row r="46" spans="1:45" x14ac:dyDescent="0.2">
      <c r="A46" s="5"/>
      <c r="B46" s="5"/>
      <c r="C46" s="5"/>
      <c r="D46" s="5"/>
      <c r="E46" s="5"/>
      <c r="F46" s="5"/>
      <c r="G46" s="5"/>
      <c r="H46" s="5"/>
      <c r="I46" s="5"/>
      <c r="J46" s="5"/>
      <c r="K46" s="5"/>
      <c r="L46" s="5"/>
      <c r="M46" s="5"/>
      <c r="N46" s="5" t="s">
        <v>99</v>
      </c>
      <c r="O46" s="189">
        <f>COUNT(O26:O28)</f>
        <v>0</v>
      </c>
      <c r="P46" s="189">
        <f t="shared" ref="P46:R46" si="8">COUNT(P26:P28)</f>
        <v>0</v>
      </c>
      <c r="Q46" s="189">
        <f t="shared" si="8"/>
        <v>0</v>
      </c>
      <c r="R46" s="189">
        <f t="shared" si="8"/>
        <v>0</v>
      </c>
      <c r="S46" s="5"/>
      <c r="T46" s="5"/>
      <c r="U46" s="5"/>
      <c r="V46" s="5"/>
      <c r="W46" s="16"/>
      <c r="X46" s="5"/>
      <c r="Y46" s="5"/>
      <c r="Z46" s="5"/>
      <c r="AA46" s="5"/>
      <c r="AB46" s="5"/>
      <c r="AC46" s="5"/>
      <c r="AD46" s="5"/>
      <c r="AE46" s="5"/>
      <c r="AF46" s="5"/>
      <c r="AG46" s="5"/>
      <c r="AH46" s="5"/>
      <c r="AI46" s="5"/>
      <c r="AJ46" s="5"/>
      <c r="AK46" s="5"/>
      <c r="AL46" s="5"/>
      <c r="AM46" s="5"/>
      <c r="AN46" s="5"/>
      <c r="AO46" s="5"/>
      <c r="AP46" s="5"/>
      <c r="AQ46" s="5"/>
      <c r="AR46" s="5"/>
      <c r="AS46" s="5"/>
    </row>
    <row r="47" spans="1:45" x14ac:dyDescent="0.2">
      <c r="A47" s="5"/>
      <c r="B47" s="5"/>
      <c r="C47" s="5"/>
      <c r="D47" s="5"/>
      <c r="E47" s="5"/>
      <c r="F47" s="5"/>
      <c r="G47" s="5"/>
      <c r="H47" s="5"/>
      <c r="I47" s="5"/>
      <c r="J47" s="5"/>
      <c r="K47" s="5"/>
      <c r="L47" s="5"/>
      <c r="M47" s="5"/>
      <c r="N47" s="5" t="s">
        <v>100</v>
      </c>
      <c r="O47" s="5" t="e">
        <f>O46/SUM(O46:Q46)</f>
        <v>#DIV/0!</v>
      </c>
      <c r="P47" s="5" t="e">
        <f>P46/SUM(O46:Q46)</f>
        <v>#DIV/0!</v>
      </c>
      <c r="Q47" s="5" t="e">
        <f>Q46/SUM(O46:Q46)</f>
        <v>#DIV/0!</v>
      </c>
      <c r="R47" s="189"/>
      <c r="S47" s="5"/>
      <c r="T47" s="5"/>
      <c r="U47" s="5"/>
      <c r="V47" s="5"/>
      <c r="W47" s="16"/>
      <c r="X47" s="5"/>
      <c r="Y47" s="5"/>
      <c r="Z47" s="5"/>
      <c r="AA47" s="5"/>
      <c r="AB47" s="5"/>
      <c r="AC47" s="5"/>
      <c r="AD47" s="5"/>
      <c r="AE47" s="5"/>
      <c r="AF47" s="5"/>
      <c r="AG47" s="5"/>
      <c r="AH47" s="5"/>
      <c r="AI47" s="5"/>
      <c r="AJ47" s="5"/>
      <c r="AK47" s="5"/>
      <c r="AL47" s="5"/>
      <c r="AM47" s="5"/>
      <c r="AN47" s="5"/>
      <c r="AO47" s="5"/>
      <c r="AP47" s="5"/>
      <c r="AQ47" s="5"/>
      <c r="AR47" s="5"/>
      <c r="AS47" s="5"/>
    </row>
    <row r="48" spans="1:45" x14ac:dyDescent="0.2">
      <c r="A48" s="5"/>
      <c r="B48" s="5"/>
      <c r="C48" s="5"/>
      <c r="D48" s="5"/>
      <c r="E48" s="5"/>
      <c r="F48" s="5"/>
      <c r="G48" s="5"/>
      <c r="H48" s="5"/>
      <c r="I48" s="5"/>
      <c r="J48" s="5"/>
      <c r="K48" s="5"/>
      <c r="L48" s="5"/>
      <c r="M48" s="5"/>
      <c r="N48" s="189" t="s">
        <v>331</v>
      </c>
      <c r="O48" s="189"/>
      <c r="P48" s="189"/>
      <c r="Q48" s="189"/>
      <c r="R48" s="189"/>
      <c r="S48" s="5"/>
      <c r="T48" s="5"/>
      <c r="U48" s="5"/>
      <c r="V48" s="5"/>
      <c r="W48" s="16"/>
      <c r="X48" s="5"/>
      <c r="Y48" s="5"/>
      <c r="Z48" s="5"/>
      <c r="AA48" s="5"/>
      <c r="AB48" s="5"/>
      <c r="AC48" s="5"/>
      <c r="AD48" s="5"/>
      <c r="AE48" s="5"/>
      <c r="AF48" s="5"/>
      <c r="AG48" s="5"/>
      <c r="AH48" s="5"/>
      <c r="AI48" s="5"/>
      <c r="AJ48" s="5"/>
      <c r="AK48" s="5"/>
      <c r="AL48" s="5"/>
      <c r="AM48" s="5"/>
      <c r="AN48" s="5"/>
      <c r="AO48" s="5"/>
      <c r="AP48" s="5"/>
      <c r="AQ48" s="5"/>
      <c r="AR48" s="5"/>
      <c r="AS48" s="5"/>
    </row>
    <row r="49" spans="1:45" x14ac:dyDescent="0.2">
      <c r="A49" s="5"/>
      <c r="B49" s="5"/>
      <c r="C49" s="5"/>
      <c r="D49" s="5"/>
      <c r="E49" s="5"/>
      <c r="F49" s="5"/>
      <c r="G49" s="5"/>
      <c r="H49" s="5"/>
      <c r="I49" s="5"/>
      <c r="J49" s="5"/>
      <c r="K49" s="5"/>
      <c r="L49" s="5"/>
      <c r="M49" s="5"/>
      <c r="N49" s="5" t="s">
        <v>99</v>
      </c>
      <c r="O49" s="189">
        <f>COUNT(O29:O32)</f>
        <v>0</v>
      </c>
      <c r="P49" s="189">
        <f t="shared" ref="P49:R49" si="9">COUNT(P29:P32)</f>
        <v>0</v>
      </c>
      <c r="Q49" s="189">
        <f t="shared" si="9"/>
        <v>0</v>
      </c>
      <c r="R49" s="189">
        <f t="shared" si="9"/>
        <v>0</v>
      </c>
      <c r="S49" s="5"/>
      <c r="T49" s="5"/>
      <c r="U49" s="5"/>
      <c r="V49" s="5"/>
      <c r="W49" s="16"/>
      <c r="X49" s="5"/>
      <c r="Y49" s="5"/>
      <c r="Z49" s="5"/>
      <c r="AA49" s="5"/>
      <c r="AB49" s="5"/>
      <c r="AC49" s="5"/>
      <c r="AD49" s="5"/>
      <c r="AE49" s="5"/>
      <c r="AF49" s="5"/>
      <c r="AG49" s="5"/>
      <c r="AH49" s="5"/>
      <c r="AI49" s="5"/>
      <c r="AJ49" s="5"/>
      <c r="AK49" s="5"/>
      <c r="AL49" s="5"/>
      <c r="AM49" s="5"/>
      <c r="AN49" s="5"/>
      <c r="AO49" s="5"/>
      <c r="AP49" s="5"/>
      <c r="AQ49" s="5"/>
      <c r="AR49" s="5"/>
      <c r="AS49" s="5"/>
    </row>
    <row r="50" spans="1:45" x14ac:dyDescent="0.2">
      <c r="A50" s="5"/>
      <c r="B50" s="5"/>
      <c r="C50" s="5"/>
      <c r="D50" s="5"/>
      <c r="E50" s="5"/>
      <c r="F50" s="5"/>
      <c r="G50" s="5"/>
      <c r="H50" s="5"/>
      <c r="I50" s="5"/>
      <c r="J50" s="5"/>
      <c r="K50" s="5"/>
      <c r="L50" s="5"/>
      <c r="M50" s="5"/>
      <c r="N50" s="5" t="s">
        <v>100</v>
      </c>
      <c r="O50" s="5" t="e">
        <f>O49/SUM(O49:Q49)</f>
        <v>#DIV/0!</v>
      </c>
      <c r="P50" s="5" t="e">
        <f>P49/SUM(O49:Q49)</f>
        <v>#DIV/0!</v>
      </c>
      <c r="Q50" s="5" t="e">
        <f>Q49/SUM(O49:Q49)</f>
        <v>#DIV/0!</v>
      </c>
      <c r="R50" s="189"/>
      <c r="S50" s="5"/>
      <c r="T50" s="5"/>
      <c r="U50" s="5"/>
      <c r="V50" s="5"/>
      <c r="W50" s="16"/>
      <c r="X50" s="5"/>
      <c r="Y50" s="5"/>
      <c r="Z50" s="5"/>
      <c r="AA50" s="5"/>
      <c r="AB50" s="5"/>
      <c r="AC50" s="5"/>
      <c r="AD50" s="5"/>
      <c r="AE50" s="5"/>
      <c r="AF50" s="5"/>
      <c r="AG50" s="5"/>
      <c r="AH50" s="5"/>
      <c r="AI50" s="5"/>
      <c r="AJ50" s="5"/>
      <c r="AK50" s="5"/>
      <c r="AL50" s="5"/>
      <c r="AM50" s="5"/>
      <c r="AN50" s="5"/>
      <c r="AO50" s="5"/>
      <c r="AP50" s="5"/>
      <c r="AQ50" s="5"/>
      <c r="AR50" s="5"/>
      <c r="AS50" s="5"/>
    </row>
    <row r="51" spans="1:45" x14ac:dyDescent="0.2">
      <c r="A51" s="5"/>
      <c r="B51" s="5"/>
      <c r="C51" s="5"/>
      <c r="D51" s="5"/>
      <c r="E51" s="5"/>
      <c r="F51" s="5"/>
      <c r="G51" s="5"/>
      <c r="H51" s="5"/>
      <c r="I51" s="5"/>
      <c r="J51" s="5"/>
      <c r="K51" s="5"/>
      <c r="L51" s="5"/>
      <c r="M51" s="5"/>
      <c r="N51" s="5"/>
      <c r="O51" s="5"/>
      <c r="P51" s="5"/>
      <c r="Q51" s="5"/>
      <c r="R51" s="5"/>
      <c r="S51" s="5"/>
      <c r="T51" s="5"/>
      <c r="U51" s="5"/>
      <c r="V51" s="5"/>
      <c r="W51" s="16"/>
      <c r="X51" s="5"/>
      <c r="Y51" s="5"/>
      <c r="Z51" s="5"/>
      <c r="AA51" s="5"/>
      <c r="AB51" s="5"/>
      <c r="AC51" s="5"/>
      <c r="AD51" s="5"/>
      <c r="AE51" s="5"/>
      <c r="AF51" s="5"/>
      <c r="AG51" s="5"/>
      <c r="AH51" s="5"/>
      <c r="AI51" s="5"/>
      <c r="AJ51" s="5"/>
      <c r="AK51" s="5"/>
      <c r="AL51" s="5"/>
      <c r="AM51" s="5"/>
      <c r="AN51" s="5"/>
      <c r="AO51" s="5"/>
      <c r="AP51" s="5"/>
      <c r="AQ51" s="5"/>
      <c r="AR51" s="5"/>
      <c r="AS51" s="5"/>
    </row>
    <row r="52" spans="1:45" x14ac:dyDescent="0.2">
      <c r="A52" s="5"/>
      <c r="B52" s="5"/>
      <c r="C52" s="5"/>
      <c r="D52" s="5"/>
      <c r="E52" s="5"/>
      <c r="F52" s="5"/>
      <c r="G52" s="5"/>
      <c r="H52" s="5"/>
      <c r="I52" s="5"/>
      <c r="J52" s="5"/>
      <c r="K52" s="5"/>
      <c r="L52" s="5"/>
      <c r="M52" s="5"/>
      <c r="N52" s="5"/>
      <c r="O52" s="5"/>
      <c r="P52" s="5"/>
      <c r="Q52" s="5"/>
      <c r="R52" s="5"/>
      <c r="S52" s="5"/>
      <c r="T52" s="5"/>
      <c r="U52" s="5"/>
      <c r="V52" s="5"/>
      <c r="W52" s="16"/>
      <c r="X52" s="5"/>
      <c r="Y52" s="5"/>
      <c r="Z52" s="5"/>
      <c r="AA52" s="5"/>
      <c r="AB52" s="5"/>
      <c r="AC52" s="5"/>
      <c r="AD52" s="5"/>
      <c r="AE52" s="5"/>
      <c r="AF52" s="5"/>
      <c r="AG52" s="5"/>
      <c r="AH52" s="5"/>
      <c r="AI52" s="5"/>
      <c r="AJ52" s="5"/>
      <c r="AK52" s="5"/>
      <c r="AL52" s="5"/>
      <c r="AM52" s="5"/>
      <c r="AN52" s="5"/>
      <c r="AO52" s="5"/>
      <c r="AP52" s="5"/>
      <c r="AQ52" s="5"/>
      <c r="AR52" s="5"/>
      <c r="AS52" s="5"/>
    </row>
    <row r="53" spans="1:45" x14ac:dyDescent="0.2">
      <c r="A53" s="5"/>
      <c r="B53" s="5"/>
      <c r="C53" s="5"/>
      <c r="D53" s="5"/>
      <c r="E53" s="5"/>
      <c r="F53" s="5"/>
      <c r="G53" s="5"/>
      <c r="H53" s="5"/>
      <c r="I53" s="5"/>
      <c r="J53" s="5"/>
      <c r="K53" s="5"/>
      <c r="L53" s="5"/>
      <c r="M53" s="5"/>
      <c r="N53" s="5"/>
      <c r="O53" s="5"/>
      <c r="P53" s="5"/>
      <c r="Q53" s="5"/>
      <c r="R53" s="5"/>
      <c r="S53" s="5"/>
      <c r="T53" s="5"/>
      <c r="U53" s="5"/>
      <c r="V53" s="5"/>
      <c r="W53" s="16"/>
      <c r="X53" s="5"/>
      <c r="Y53" s="5"/>
      <c r="Z53" s="5"/>
      <c r="AA53" s="5"/>
      <c r="AB53" s="5"/>
      <c r="AC53" s="5"/>
      <c r="AD53" s="5"/>
      <c r="AE53" s="5"/>
      <c r="AF53" s="5"/>
      <c r="AG53" s="5"/>
      <c r="AH53" s="5"/>
      <c r="AI53" s="5"/>
      <c r="AJ53" s="5"/>
      <c r="AK53" s="5"/>
      <c r="AL53" s="5"/>
      <c r="AM53" s="5"/>
      <c r="AN53" s="5"/>
      <c r="AO53" s="5"/>
      <c r="AP53" s="5"/>
      <c r="AQ53" s="5"/>
      <c r="AR53" s="5"/>
      <c r="AS53" s="5"/>
    </row>
    <row r="54" spans="1:45" x14ac:dyDescent="0.2">
      <c r="A54" s="5"/>
      <c r="B54" s="5"/>
      <c r="C54" s="5"/>
      <c r="D54" s="5"/>
      <c r="E54" s="5"/>
      <c r="F54" s="5"/>
      <c r="G54" s="5"/>
      <c r="H54" s="5"/>
      <c r="I54" s="5"/>
      <c r="J54" s="5"/>
      <c r="K54" s="5"/>
      <c r="L54" s="5"/>
      <c r="M54" s="5"/>
      <c r="N54" s="5"/>
      <c r="O54" s="5"/>
      <c r="P54" s="5"/>
      <c r="Q54" s="5"/>
      <c r="R54" s="5"/>
      <c r="S54" s="5"/>
      <c r="T54" s="5"/>
      <c r="U54" s="5"/>
      <c r="V54" s="5"/>
      <c r="W54" s="16"/>
      <c r="X54" s="5"/>
      <c r="Y54" s="5"/>
      <c r="Z54" s="5"/>
      <c r="AA54" s="5"/>
      <c r="AB54" s="5"/>
      <c r="AC54" s="5"/>
      <c r="AD54" s="5"/>
      <c r="AE54" s="5"/>
      <c r="AF54" s="5"/>
      <c r="AG54" s="5"/>
      <c r="AH54" s="5"/>
      <c r="AI54" s="5"/>
      <c r="AJ54" s="5"/>
      <c r="AK54" s="5"/>
      <c r="AL54" s="5"/>
      <c r="AM54" s="5"/>
      <c r="AN54" s="5"/>
      <c r="AO54" s="5"/>
      <c r="AP54" s="5"/>
      <c r="AQ54" s="5"/>
      <c r="AR54" s="5"/>
      <c r="AS54" s="5"/>
    </row>
    <row r="55" spans="1:45" x14ac:dyDescent="0.2">
      <c r="A55" s="5"/>
      <c r="B55" s="5"/>
      <c r="C55" s="5"/>
      <c r="D55" s="5"/>
      <c r="E55" s="5"/>
      <c r="F55" s="5"/>
      <c r="G55" s="5"/>
      <c r="H55" s="5"/>
      <c r="I55" s="5"/>
      <c r="J55" s="5"/>
      <c r="K55" s="5"/>
      <c r="L55" s="5"/>
      <c r="M55" s="5"/>
      <c r="N55" s="5"/>
      <c r="O55" s="5"/>
      <c r="P55" s="5"/>
      <c r="Q55" s="5"/>
      <c r="R55" s="5"/>
      <c r="S55" s="5"/>
      <c r="T55" s="5"/>
      <c r="U55" s="5"/>
      <c r="V55" s="5"/>
      <c r="W55" s="16"/>
      <c r="X55" s="5"/>
      <c r="Y55" s="5"/>
      <c r="Z55" s="5"/>
      <c r="AA55" s="5"/>
      <c r="AB55" s="5"/>
      <c r="AC55" s="5"/>
      <c r="AD55" s="5"/>
      <c r="AE55" s="5"/>
      <c r="AF55" s="5"/>
      <c r="AG55" s="5"/>
      <c r="AH55" s="5"/>
      <c r="AI55" s="5"/>
      <c r="AJ55" s="5"/>
      <c r="AK55" s="5"/>
      <c r="AL55" s="5"/>
      <c r="AM55" s="5"/>
      <c r="AN55" s="5"/>
      <c r="AO55" s="5"/>
      <c r="AP55" s="5"/>
      <c r="AQ55" s="5"/>
      <c r="AR55" s="5"/>
      <c r="AS55" s="5"/>
    </row>
    <row r="56" spans="1:45" x14ac:dyDescent="0.2">
      <c r="A56" s="5"/>
      <c r="B56" s="5"/>
      <c r="C56" s="5"/>
      <c r="D56" s="5"/>
      <c r="E56" s="5"/>
      <c r="F56" s="5"/>
      <c r="G56" s="5"/>
      <c r="H56" s="5"/>
      <c r="I56" s="5"/>
      <c r="J56" s="5"/>
      <c r="K56" s="5"/>
      <c r="L56" s="5"/>
      <c r="M56" s="5"/>
      <c r="N56" s="5"/>
      <c r="O56" s="5"/>
      <c r="P56" s="5"/>
      <c r="Q56" s="5"/>
      <c r="R56" s="5"/>
      <c r="S56" s="5"/>
      <c r="T56" s="5"/>
      <c r="U56" s="5"/>
      <c r="V56" s="5"/>
      <c r="W56" s="16"/>
      <c r="X56" s="5"/>
      <c r="Y56" s="5"/>
      <c r="Z56" s="5"/>
      <c r="AA56" s="5"/>
      <c r="AB56" s="5"/>
      <c r="AC56" s="5"/>
      <c r="AD56" s="5"/>
      <c r="AE56" s="5"/>
      <c r="AF56" s="5"/>
      <c r="AG56" s="5"/>
      <c r="AH56" s="5"/>
      <c r="AI56" s="5"/>
      <c r="AJ56" s="5"/>
      <c r="AK56" s="5"/>
      <c r="AL56" s="5"/>
      <c r="AM56" s="5"/>
      <c r="AN56" s="5"/>
      <c r="AO56" s="5"/>
      <c r="AP56" s="5"/>
      <c r="AQ56" s="5"/>
      <c r="AR56" s="5"/>
      <c r="AS56" s="5"/>
    </row>
    <row r="57" spans="1:45" x14ac:dyDescent="0.2">
      <c r="A57" s="5"/>
      <c r="B57" s="5"/>
      <c r="C57" s="5"/>
      <c r="D57" s="5"/>
      <c r="E57" s="5"/>
      <c r="F57" s="5"/>
      <c r="G57" s="5"/>
      <c r="H57" s="5"/>
      <c r="I57" s="5"/>
      <c r="J57" s="5"/>
      <c r="K57" s="5"/>
      <c r="L57" s="5"/>
      <c r="M57" s="5"/>
      <c r="N57" s="5"/>
      <c r="O57" s="5"/>
      <c r="P57" s="5"/>
      <c r="Q57" s="5"/>
      <c r="R57" s="5"/>
      <c r="S57" s="5"/>
      <c r="T57" s="5"/>
      <c r="U57" s="5"/>
      <c r="V57" s="5"/>
      <c r="W57" s="16"/>
      <c r="X57" s="5"/>
      <c r="Y57" s="5"/>
      <c r="Z57" s="5"/>
      <c r="AA57" s="5"/>
      <c r="AB57" s="5"/>
      <c r="AC57" s="5"/>
      <c r="AD57" s="5"/>
      <c r="AE57" s="5"/>
      <c r="AF57" s="5"/>
      <c r="AG57" s="5"/>
      <c r="AH57" s="5"/>
      <c r="AI57" s="5"/>
      <c r="AJ57" s="5"/>
      <c r="AK57" s="5"/>
      <c r="AL57" s="5"/>
      <c r="AM57" s="5"/>
      <c r="AN57" s="5"/>
      <c r="AO57" s="5"/>
      <c r="AP57" s="5"/>
      <c r="AQ57" s="5"/>
      <c r="AR57" s="5"/>
      <c r="AS57" s="5"/>
    </row>
    <row r="58" spans="1:45" x14ac:dyDescent="0.2">
      <c r="A58" s="5"/>
      <c r="B58" s="5"/>
      <c r="C58" s="5"/>
      <c r="D58" s="5"/>
      <c r="E58" s="5"/>
      <c r="F58" s="5"/>
      <c r="G58" s="5"/>
      <c r="H58" s="5"/>
      <c r="I58" s="5"/>
      <c r="J58" s="5"/>
      <c r="K58" s="5"/>
      <c r="L58" s="5"/>
      <c r="M58" s="5"/>
      <c r="N58" s="5"/>
      <c r="O58" s="5"/>
      <c r="P58" s="5"/>
      <c r="Q58" s="5"/>
      <c r="R58" s="5"/>
      <c r="S58" s="5"/>
      <c r="T58" s="5"/>
      <c r="U58" s="5"/>
      <c r="V58" s="5"/>
      <c r="W58" s="16"/>
      <c r="X58" s="5"/>
      <c r="Y58" s="5"/>
      <c r="Z58" s="5"/>
      <c r="AA58" s="5"/>
      <c r="AB58" s="5"/>
      <c r="AC58" s="5"/>
      <c r="AD58" s="5"/>
      <c r="AE58" s="5"/>
      <c r="AF58" s="5"/>
      <c r="AG58" s="5"/>
      <c r="AH58" s="5"/>
      <c r="AI58" s="5"/>
      <c r="AJ58" s="5"/>
      <c r="AK58" s="5"/>
      <c r="AL58" s="5"/>
      <c r="AM58" s="5"/>
      <c r="AN58" s="5"/>
      <c r="AO58" s="5"/>
      <c r="AP58" s="5"/>
      <c r="AQ58" s="5"/>
      <c r="AR58" s="5"/>
      <c r="AS58" s="5"/>
    </row>
    <row r="59" spans="1:45" x14ac:dyDescent="0.2">
      <c r="A59" s="5"/>
      <c r="B59" s="5"/>
      <c r="C59" s="5"/>
      <c r="D59" s="5"/>
      <c r="E59" s="5"/>
      <c r="F59" s="5"/>
      <c r="G59" s="5"/>
      <c r="H59" s="5"/>
      <c r="I59" s="5"/>
      <c r="J59" s="5"/>
      <c r="K59" s="5"/>
      <c r="L59" s="5"/>
      <c r="M59" s="5"/>
      <c r="N59" s="5"/>
      <c r="O59" s="5"/>
      <c r="P59" s="5"/>
      <c r="Q59" s="5"/>
      <c r="R59" s="5"/>
      <c r="S59" s="5"/>
      <c r="T59" s="5"/>
      <c r="U59" s="5"/>
      <c r="V59" s="5"/>
      <c r="W59" s="16"/>
      <c r="X59" s="5"/>
      <c r="Y59" s="5"/>
      <c r="Z59" s="5"/>
      <c r="AA59" s="5"/>
      <c r="AB59" s="5"/>
      <c r="AC59" s="5"/>
      <c r="AD59" s="5"/>
      <c r="AE59" s="5"/>
      <c r="AF59" s="5"/>
      <c r="AG59" s="5"/>
      <c r="AH59" s="5"/>
      <c r="AI59" s="5"/>
      <c r="AJ59" s="5"/>
      <c r="AK59" s="5"/>
      <c r="AL59" s="5"/>
      <c r="AM59" s="5"/>
      <c r="AN59" s="5"/>
      <c r="AO59" s="5"/>
      <c r="AP59" s="5"/>
      <c r="AQ59" s="5"/>
      <c r="AR59" s="5"/>
      <c r="AS59" s="5"/>
    </row>
    <row r="60" spans="1:45" x14ac:dyDescent="0.2">
      <c r="A60" s="5"/>
      <c r="B60" s="5"/>
      <c r="C60" s="5"/>
      <c r="D60" s="5"/>
      <c r="E60" s="5"/>
      <c r="F60" s="5"/>
      <c r="G60" s="5"/>
      <c r="H60" s="5"/>
      <c r="I60" s="5"/>
      <c r="J60" s="5"/>
      <c r="K60" s="5"/>
      <c r="L60" s="5"/>
      <c r="M60" s="5"/>
      <c r="N60" s="5"/>
      <c r="O60" s="5"/>
      <c r="P60" s="5"/>
      <c r="Q60" s="5"/>
      <c r="R60" s="5"/>
      <c r="S60" s="5"/>
      <c r="T60" s="5"/>
      <c r="U60" s="5"/>
      <c r="V60" s="5"/>
      <c r="W60" s="16"/>
      <c r="X60" s="5"/>
      <c r="Y60" s="5"/>
      <c r="Z60" s="5"/>
      <c r="AA60" s="5"/>
      <c r="AB60" s="5"/>
      <c r="AC60" s="5"/>
      <c r="AD60" s="5"/>
      <c r="AE60" s="5"/>
      <c r="AF60" s="5"/>
      <c r="AG60" s="5"/>
      <c r="AH60" s="5"/>
      <c r="AI60" s="5"/>
      <c r="AJ60" s="5"/>
      <c r="AK60" s="5"/>
      <c r="AL60" s="5"/>
      <c r="AM60" s="5"/>
      <c r="AN60" s="5"/>
      <c r="AO60" s="5"/>
      <c r="AP60" s="5"/>
      <c r="AQ60" s="5"/>
      <c r="AR60" s="5"/>
      <c r="AS60" s="5"/>
    </row>
    <row r="61" spans="1:45" x14ac:dyDescent="0.2">
      <c r="A61" s="5"/>
      <c r="B61" s="5"/>
      <c r="C61" s="5"/>
      <c r="D61" s="5"/>
      <c r="E61" s="5"/>
      <c r="F61" s="5"/>
      <c r="G61" s="5"/>
      <c r="H61" s="5"/>
      <c r="I61" s="5"/>
      <c r="J61" s="5"/>
      <c r="K61" s="5"/>
      <c r="L61" s="5"/>
      <c r="M61" s="5"/>
      <c r="N61" s="5"/>
      <c r="O61" s="5"/>
      <c r="P61" s="5"/>
      <c r="Q61" s="5"/>
      <c r="R61" s="5"/>
      <c r="S61" s="5"/>
      <c r="T61" s="5"/>
      <c r="U61" s="5"/>
      <c r="V61" s="5"/>
      <c r="W61" s="16"/>
      <c r="X61" s="5"/>
      <c r="Y61" s="5"/>
      <c r="Z61" s="5"/>
      <c r="AA61" s="5"/>
      <c r="AB61" s="5"/>
      <c r="AC61" s="5"/>
      <c r="AD61" s="5"/>
      <c r="AE61" s="5"/>
      <c r="AF61" s="5"/>
      <c r="AG61" s="5"/>
      <c r="AH61" s="5"/>
      <c r="AI61" s="5"/>
      <c r="AJ61" s="5"/>
      <c r="AK61" s="5"/>
      <c r="AL61" s="5"/>
      <c r="AM61" s="5"/>
      <c r="AN61" s="5"/>
      <c r="AO61" s="5"/>
      <c r="AP61" s="5"/>
      <c r="AQ61" s="5"/>
      <c r="AR61" s="5"/>
      <c r="AS61" s="5"/>
    </row>
    <row r="62" spans="1:45" x14ac:dyDescent="0.2">
      <c r="A62" s="5"/>
      <c r="B62" s="5"/>
      <c r="C62" s="5"/>
      <c r="D62" s="5"/>
      <c r="E62" s="5"/>
      <c r="F62" s="5"/>
      <c r="G62" s="5"/>
      <c r="H62" s="5"/>
      <c r="I62" s="5"/>
      <c r="J62" s="5"/>
      <c r="K62" s="5"/>
      <c r="L62" s="5"/>
      <c r="M62" s="5"/>
      <c r="N62" s="5"/>
      <c r="O62" s="5"/>
      <c r="P62" s="5"/>
      <c r="Q62" s="5"/>
      <c r="R62" s="5"/>
      <c r="S62" s="5"/>
      <c r="T62" s="5"/>
      <c r="U62" s="5"/>
      <c r="V62" s="5"/>
      <c r="W62" s="16"/>
      <c r="X62" s="5"/>
      <c r="Y62" s="5"/>
      <c r="Z62" s="5"/>
      <c r="AA62" s="5"/>
      <c r="AB62" s="5"/>
      <c r="AC62" s="5"/>
      <c r="AD62" s="5"/>
      <c r="AE62" s="5"/>
      <c r="AF62" s="5"/>
      <c r="AG62" s="5"/>
      <c r="AH62" s="5"/>
      <c r="AI62" s="5"/>
      <c r="AJ62" s="5"/>
      <c r="AK62" s="5"/>
      <c r="AL62" s="5"/>
      <c r="AM62" s="5"/>
      <c r="AN62" s="5"/>
      <c r="AO62" s="5"/>
      <c r="AP62" s="5"/>
      <c r="AQ62" s="5"/>
      <c r="AR62" s="5"/>
      <c r="AS62" s="5"/>
    </row>
    <row r="63" spans="1:45" x14ac:dyDescent="0.2">
      <c r="A63" s="5"/>
      <c r="B63" s="5"/>
      <c r="C63" s="5"/>
      <c r="D63" s="5"/>
      <c r="E63" s="5"/>
      <c r="F63" s="5"/>
      <c r="G63" s="5"/>
      <c r="H63" s="5"/>
      <c r="I63" s="5"/>
      <c r="J63" s="5"/>
      <c r="K63" s="5"/>
      <c r="L63" s="5"/>
      <c r="M63" s="5"/>
      <c r="N63" s="5"/>
      <c r="O63" s="5"/>
      <c r="P63" s="5"/>
      <c r="Q63" s="5"/>
      <c r="R63" s="5"/>
      <c r="S63" s="5"/>
      <c r="T63" s="5"/>
      <c r="U63" s="5"/>
      <c r="V63" s="5"/>
      <c r="W63" s="16"/>
      <c r="X63" s="5"/>
      <c r="Y63" s="5"/>
      <c r="Z63" s="5"/>
      <c r="AA63" s="5"/>
      <c r="AB63" s="5"/>
      <c r="AC63" s="5"/>
      <c r="AD63" s="5"/>
      <c r="AE63" s="5"/>
      <c r="AF63" s="5"/>
      <c r="AG63" s="5"/>
      <c r="AH63" s="5"/>
      <c r="AI63" s="5"/>
      <c r="AJ63" s="5"/>
      <c r="AK63" s="5"/>
      <c r="AL63" s="5"/>
      <c r="AM63" s="5"/>
      <c r="AN63" s="5"/>
      <c r="AO63" s="5"/>
      <c r="AP63" s="5"/>
      <c r="AQ63" s="5"/>
      <c r="AR63" s="5"/>
      <c r="AS63" s="5"/>
    </row>
    <row r="64" spans="1:45" x14ac:dyDescent="0.2">
      <c r="A64" s="5"/>
      <c r="B64" s="5"/>
      <c r="C64" s="5"/>
      <c r="D64" s="5"/>
      <c r="E64" s="5"/>
      <c r="F64" s="5"/>
      <c r="G64" s="5"/>
      <c r="H64" s="5"/>
      <c r="I64" s="5"/>
      <c r="J64" s="5"/>
      <c r="K64" s="5"/>
      <c r="L64" s="5"/>
      <c r="M64" s="5"/>
      <c r="N64" s="5"/>
      <c r="O64" s="5"/>
      <c r="P64" s="5"/>
      <c r="Q64" s="5"/>
      <c r="R64" s="5"/>
      <c r="S64" s="5"/>
      <c r="T64" s="5"/>
      <c r="U64" s="5"/>
      <c r="V64" s="5"/>
      <c r="W64" s="16"/>
      <c r="X64" s="5"/>
      <c r="Y64" s="5"/>
      <c r="Z64" s="5"/>
      <c r="AA64" s="5"/>
      <c r="AB64" s="5"/>
      <c r="AC64" s="5"/>
      <c r="AD64" s="5"/>
      <c r="AE64" s="5"/>
      <c r="AF64" s="5"/>
      <c r="AG64" s="5"/>
      <c r="AH64" s="5"/>
      <c r="AI64" s="5"/>
      <c r="AJ64" s="5"/>
      <c r="AK64" s="5"/>
      <c r="AL64" s="5"/>
      <c r="AM64" s="5"/>
      <c r="AN64" s="5"/>
      <c r="AO64" s="5"/>
      <c r="AP64" s="5"/>
      <c r="AQ64" s="5"/>
      <c r="AR64" s="5"/>
      <c r="AS64" s="5"/>
    </row>
    <row r="65" spans="1:45" x14ac:dyDescent="0.2">
      <c r="A65" s="5"/>
      <c r="B65" s="5"/>
      <c r="C65" s="5"/>
      <c r="D65" s="5"/>
      <c r="E65" s="5"/>
      <c r="F65" s="5"/>
      <c r="G65" s="5"/>
      <c r="H65" s="5"/>
      <c r="I65" s="5"/>
      <c r="J65" s="5"/>
      <c r="K65" s="5"/>
      <c r="L65" s="5"/>
      <c r="M65" s="5"/>
      <c r="N65" s="5"/>
      <c r="O65" s="5"/>
      <c r="P65" s="5"/>
      <c r="Q65" s="5"/>
      <c r="R65" s="5"/>
      <c r="S65" s="5"/>
      <c r="T65" s="5"/>
      <c r="U65" s="5"/>
      <c r="V65" s="5"/>
      <c r="W65" s="16"/>
      <c r="X65" s="5"/>
      <c r="Y65" s="5"/>
      <c r="Z65" s="5"/>
      <c r="AA65" s="5"/>
      <c r="AB65" s="5"/>
      <c r="AC65" s="5"/>
      <c r="AD65" s="5"/>
      <c r="AE65" s="5"/>
      <c r="AF65" s="5"/>
      <c r="AG65" s="5"/>
      <c r="AH65" s="5"/>
      <c r="AI65" s="5"/>
      <c r="AJ65" s="5"/>
      <c r="AK65" s="5"/>
      <c r="AL65" s="5"/>
      <c r="AM65" s="5"/>
      <c r="AN65" s="5"/>
      <c r="AO65" s="5"/>
      <c r="AP65" s="5"/>
      <c r="AQ65" s="5"/>
      <c r="AR65" s="5"/>
      <c r="AS65" s="5"/>
    </row>
    <row r="66" spans="1:45" x14ac:dyDescent="0.2">
      <c r="A66" s="5"/>
      <c r="B66" s="5"/>
      <c r="C66" s="5"/>
      <c r="D66" s="5"/>
      <c r="E66" s="5"/>
      <c r="F66" s="5"/>
      <c r="G66" s="5"/>
      <c r="H66" s="5"/>
      <c r="I66" s="5"/>
      <c r="J66" s="5"/>
      <c r="K66" s="5"/>
      <c r="L66" s="5"/>
      <c r="M66" s="5"/>
      <c r="N66" s="5"/>
      <c r="O66" s="5"/>
      <c r="P66" s="5"/>
      <c r="Q66" s="5"/>
      <c r="R66" s="5"/>
      <c r="S66" s="5"/>
      <c r="T66" s="5"/>
      <c r="U66" s="5"/>
      <c r="V66" s="5"/>
      <c r="W66" s="16"/>
      <c r="X66" s="5"/>
      <c r="Y66" s="5"/>
      <c r="Z66" s="5"/>
      <c r="AA66" s="5"/>
      <c r="AB66" s="5"/>
      <c r="AC66" s="5"/>
      <c r="AD66" s="5"/>
      <c r="AE66" s="5"/>
      <c r="AF66" s="5"/>
      <c r="AG66" s="5"/>
      <c r="AH66" s="5"/>
      <c r="AI66" s="5"/>
      <c r="AJ66" s="5"/>
      <c r="AK66" s="5"/>
      <c r="AL66" s="5"/>
      <c r="AM66" s="5"/>
      <c r="AN66" s="5"/>
      <c r="AO66" s="5"/>
      <c r="AP66" s="5"/>
      <c r="AQ66" s="5"/>
      <c r="AR66" s="5"/>
      <c r="AS66" s="5"/>
    </row>
    <row r="67" spans="1:45" x14ac:dyDescent="0.2">
      <c r="A67" s="5"/>
      <c r="B67" s="5"/>
      <c r="C67" s="5"/>
      <c r="D67" s="5"/>
      <c r="E67" s="5"/>
      <c r="F67" s="5"/>
      <c r="G67" s="5"/>
      <c r="H67" s="5"/>
      <c r="I67" s="5"/>
      <c r="J67" s="5"/>
      <c r="K67" s="5"/>
      <c r="L67" s="5"/>
      <c r="M67" s="5"/>
      <c r="N67" s="5"/>
      <c r="O67" s="5"/>
      <c r="P67" s="5"/>
      <c r="Q67" s="5"/>
      <c r="R67" s="5"/>
      <c r="S67" s="5"/>
      <c r="T67" s="5"/>
      <c r="U67" s="5"/>
      <c r="V67" s="5"/>
      <c r="W67" s="16"/>
      <c r="X67" s="5"/>
      <c r="Y67" s="5"/>
      <c r="Z67" s="5"/>
      <c r="AA67" s="5"/>
      <c r="AB67" s="5"/>
      <c r="AC67" s="5"/>
      <c r="AD67" s="5"/>
      <c r="AE67" s="5"/>
      <c r="AF67" s="5"/>
      <c r="AG67" s="5"/>
      <c r="AH67" s="5"/>
      <c r="AI67" s="5"/>
      <c r="AJ67" s="5"/>
      <c r="AK67" s="5"/>
      <c r="AL67" s="5"/>
      <c r="AM67" s="5"/>
      <c r="AN67" s="5"/>
      <c r="AO67" s="5"/>
      <c r="AP67" s="5"/>
      <c r="AQ67" s="5"/>
      <c r="AR67" s="5"/>
      <c r="AS67" s="5"/>
    </row>
    <row r="68" spans="1:45" x14ac:dyDescent="0.2">
      <c r="A68" s="5"/>
      <c r="B68" s="5"/>
      <c r="C68" s="5"/>
      <c r="D68" s="5"/>
      <c r="E68" s="5"/>
      <c r="F68" s="5"/>
      <c r="G68" s="5"/>
      <c r="H68" s="5"/>
      <c r="I68" s="5"/>
      <c r="J68" s="5"/>
      <c r="K68" s="5"/>
      <c r="L68" s="5"/>
      <c r="M68" s="5"/>
      <c r="N68" s="5"/>
      <c r="O68" s="5"/>
      <c r="P68" s="5"/>
      <c r="Q68" s="5"/>
      <c r="R68" s="5"/>
      <c r="S68" s="5"/>
      <c r="T68" s="5"/>
      <c r="U68" s="5"/>
      <c r="V68" s="5"/>
      <c r="W68" s="16"/>
      <c r="X68" s="5"/>
      <c r="Y68" s="5"/>
      <c r="Z68" s="5"/>
      <c r="AA68" s="5"/>
      <c r="AB68" s="5"/>
      <c r="AC68" s="5"/>
      <c r="AD68" s="5"/>
      <c r="AE68" s="5"/>
      <c r="AF68" s="5"/>
      <c r="AG68" s="5"/>
      <c r="AH68" s="5"/>
      <c r="AI68" s="5"/>
      <c r="AJ68" s="5"/>
      <c r="AK68" s="5"/>
      <c r="AL68" s="5"/>
      <c r="AM68" s="5"/>
      <c r="AN68" s="5"/>
      <c r="AO68" s="5"/>
      <c r="AP68" s="5"/>
      <c r="AQ68" s="5"/>
      <c r="AR68" s="5"/>
      <c r="AS68" s="5"/>
    </row>
    <row r="69" spans="1:45" x14ac:dyDescent="0.2">
      <c r="A69" s="5"/>
      <c r="B69" s="5"/>
      <c r="C69" s="5"/>
      <c r="D69" s="5"/>
      <c r="E69" s="5"/>
      <c r="F69" s="5"/>
      <c r="G69" s="5"/>
      <c r="H69" s="5"/>
      <c r="I69" s="5"/>
      <c r="J69" s="5"/>
      <c r="K69" s="5"/>
      <c r="L69" s="5"/>
      <c r="M69" s="5"/>
      <c r="N69" s="5"/>
      <c r="O69" s="5"/>
      <c r="P69" s="5"/>
      <c r="Q69" s="5"/>
      <c r="R69" s="5"/>
      <c r="S69" s="5"/>
      <c r="T69" s="5"/>
      <c r="U69" s="5"/>
      <c r="V69" s="5"/>
      <c r="W69" s="16"/>
      <c r="X69" s="5"/>
      <c r="Y69" s="5"/>
      <c r="Z69" s="5"/>
      <c r="AA69" s="5"/>
      <c r="AB69" s="5"/>
      <c r="AC69" s="5"/>
      <c r="AD69" s="5"/>
      <c r="AE69" s="5"/>
      <c r="AF69" s="5"/>
      <c r="AG69" s="5"/>
      <c r="AH69" s="5"/>
      <c r="AI69" s="5"/>
      <c r="AJ69" s="5"/>
      <c r="AK69" s="5"/>
      <c r="AL69" s="5"/>
      <c r="AM69" s="5"/>
      <c r="AN69" s="5"/>
      <c r="AO69" s="5"/>
      <c r="AP69" s="5"/>
      <c r="AQ69" s="5"/>
      <c r="AR69" s="5"/>
      <c r="AS69" s="5"/>
    </row>
    <row r="70" spans="1:45" x14ac:dyDescent="0.2">
      <c r="A70" s="5"/>
      <c r="B70" s="5"/>
      <c r="C70" s="5"/>
      <c r="D70" s="5"/>
      <c r="E70" s="5"/>
      <c r="F70" s="5"/>
      <c r="G70" s="5"/>
      <c r="H70" s="5"/>
      <c r="I70" s="5"/>
      <c r="J70" s="5"/>
      <c r="K70" s="5"/>
      <c r="L70" s="5"/>
      <c r="M70" s="5"/>
      <c r="N70" s="5"/>
      <c r="O70" s="5"/>
      <c r="P70" s="5"/>
      <c r="Q70" s="5"/>
      <c r="R70" s="5"/>
      <c r="S70" s="5"/>
      <c r="T70" s="5"/>
      <c r="U70" s="5"/>
      <c r="V70" s="5"/>
      <c r="W70" s="16"/>
      <c r="X70" s="5"/>
      <c r="Y70" s="5"/>
      <c r="Z70" s="5"/>
      <c r="AA70" s="5"/>
      <c r="AB70" s="5"/>
      <c r="AC70" s="5"/>
      <c r="AD70" s="5"/>
      <c r="AE70" s="5"/>
      <c r="AF70" s="5"/>
      <c r="AG70" s="5"/>
      <c r="AH70" s="5"/>
      <c r="AI70" s="5"/>
      <c r="AJ70" s="5"/>
      <c r="AK70" s="5"/>
      <c r="AL70" s="5"/>
      <c r="AM70" s="5"/>
      <c r="AN70" s="5"/>
      <c r="AO70" s="5"/>
      <c r="AP70" s="5"/>
      <c r="AQ70" s="5"/>
      <c r="AR70" s="5"/>
      <c r="AS70" s="5"/>
    </row>
    <row r="71" spans="1:45" x14ac:dyDescent="0.2">
      <c r="A71" s="5"/>
      <c r="B71" s="5"/>
      <c r="C71" s="5"/>
      <c r="D71" s="5"/>
      <c r="E71" s="5"/>
      <c r="F71" s="5"/>
      <c r="G71" s="5"/>
      <c r="H71" s="5"/>
      <c r="I71" s="5"/>
      <c r="J71" s="5"/>
      <c r="K71" s="5"/>
      <c r="L71" s="5"/>
      <c r="M71" s="5"/>
      <c r="N71" s="5"/>
      <c r="O71" s="5"/>
      <c r="P71" s="5"/>
      <c r="Q71" s="5"/>
      <c r="R71" s="5"/>
      <c r="S71" s="5"/>
      <c r="T71" s="5"/>
      <c r="U71" s="5"/>
      <c r="V71" s="5"/>
      <c r="W71" s="16"/>
      <c r="X71" s="5"/>
      <c r="Y71" s="5"/>
      <c r="Z71" s="5"/>
      <c r="AA71" s="5"/>
      <c r="AB71" s="5"/>
      <c r="AC71" s="5"/>
      <c r="AD71" s="5"/>
      <c r="AE71" s="5"/>
      <c r="AF71" s="5"/>
      <c r="AG71" s="5"/>
      <c r="AH71" s="5"/>
      <c r="AI71" s="5"/>
      <c r="AJ71" s="5"/>
      <c r="AK71" s="5"/>
      <c r="AL71" s="5"/>
      <c r="AM71" s="5"/>
      <c r="AN71" s="5"/>
      <c r="AO71" s="5"/>
      <c r="AP71" s="5"/>
      <c r="AQ71" s="5"/>
      <c r="AR71" s="5"/>
      <c r="AS71" s="5"/>
    </row>
    <row r="72" spans="1:45" x14ac:dyDescent="0.2">
      <c r="A72" s="5"/>
      <c r="B72" s="5"/>
      <c r="C72" s="5"/>
      <c r="D72" s="5"/>
      <c r="E72" s="5"/>
      <c r="F72" s="5"/>
      <c r="G72" s="5"/>
      <c r="H72" s="5"/>
      <c r="I72" s="5"/>
      <c r="J72" s="5"/>
      <c r="K72" s="5"/>
      <c r="L72" s="5"/>
      <c r="M72" s="5"/>
      <c r="N72" s="5"/>
      <c r="O72" s="5"/>
      <c r="P72" s="5"/>
      <c r="Q72" s="5"/>
      <c r="R72" s="5"/>
      <c r="S72" s="5"/>
      <c r="T72" s="5"/>
      <c r="U72" s="5"/>
      <c r="V72" s="5"/>
      <c r="W72" s="16"/>
      <c r="X72" s="5"/>
      <c r="Y72" s="5"/>
      <c r="Z72" s="5"/>
      <c r="AA72" s="5"/>
      <c r="AB72" s="5"/>
      <c r="AC72" s="5"/>
      <c r="AD72" s="5"/>
      <c r="AE72" s="5"/>
      <c r="AF72" s="5"/>
      <c r="AG72" s="5"/>
      <c r="AH72" s="5"/>
      <c r="AI72" s="5"/>
      <c r="AJ72" s="5"/>
      <c r="AK72" s="5"/>
      <c r="AL72" s="5"/>
      <c r="AM72" s="5"/>
      <c r="AN72" s="5"/>
      <c r="AO72" s="5"/>
      <c r="AP72" s="5"/>
      <c r="AQ72" s="5"/>
      <c r="AR72" s="5"/>
      <c r="AS72" s="5"/>
    </row>
    <row r="73" spans="1:45" x14ac:dyDescent="0.2">
      <c r="A73" s="5"/>
      <c r="B73" s="5"/>
      <c r="C73" s="5"/>
      <c r="D73" s="5"/>
      <c r="E73" s="5"/>
      <c r="F73" s="5"/>
      <c r="G73" s="5"/>
      <c r="H73" s="5"/>
      <c r="I73" s="5"/>
      <c r="J73" s="5"/>
      <c r="K73" s="5"/>
      <c r="L73" s="5"/>
      <c r="M73" s="5"/>
      <c r="N73" s="5"/>
      <c r="O73" s="5"/>
      <c r="P73" s="5"/>
      <c r="Q73" s="5"/>
      <c r="R73" s="5"/>
      <c r="S73" s="5"/>
      <c r="T73" s="5"/>
      <c r="U73" s="5"/>
      <c r="V73" s="5"/>
      <c r="W73" s="16"/>
      <c r="X73" s="5"/>
      <c r="Y73" s="5"/>
      <c r="Z73" s="5"/>
      <c r="AA73" s="5"/>
      <c r="AB73" s="5"/>
      <c r="AC73" s="5"/>
      <c r="AD73" s="5"/>
      <c r="AE73" s="5"/>
      <c r="AF73" s="5"/>
      <c r="AG73" s="5"/>
      <c r="AH73" s="5"/>
      <c r="AI73" s="5"/>
      <c r="AJ73" s="5"/>
      <c r="AK73" s="5"/>
      <c r="AL73" s="5"/>
      <c r="AM73" s="5"/>
      <c r="AN73" s="5"/>
      <c r="AO73" s="5"/>
      <c r="AP73" s="5"/>
      <c r="AQ73" s="5"/>
      <c r="AR73" s="5"/>
      <c r="AS73" s="5"/>
    </row>
    <row r="74" spans="1:45" x14ac:dyDescent="0.2">
      <c r="A74" s="5"/>
      <c r="B74" s="5"/>
      <c r="C74" s="5"/>
      <c r="D74" s="5"/>
      <c r="E74" s="5"/>
      <c r="F74" s="5"/>
      <c r="G74" s="5"/>
      <c r="H74" s="5"/>
      <c r="I74" s="5"/>
      <c r="J74" s="5"/>
      <c r="K74" s="5"/>
      <c r="L74" s="5"/>
      <c r="M74" s="5"/>
      <c r="N74" s="5"/>
      <c r="O74" s="5"/>
      <c r="P74" s="5"/>
      <c r="Q74" s="5"/>
      <c r="R74" s="5"/>
      <c r="S74" s="5"/>
      <c r="T74" s="5"/>
      <c r="U74" s="5"/>
      <c r="V74" s="5"/>
      <c r="W74" s="16"/>
      <c r="X74" s="5"/>
      <c r="Y74" s="5"/>
      <c r="Z74" s="5"/>
      <c r="AA74" s="5"/>
      <c r="AB74" s="5"/>
      <c r="AC74" s="5"/>
      <c r="AD74" s="5"/>
      <c r="AE74" s="5"/>
      <c r="AF74" s="5"/>
      <c r="AG74" s="5"/>
      <c r="AH74" s="5"/>
      <c r="AI74" s="5"/>
      <c r="AJ74" s="5"/>
      <c r="AK74" s="5"/>
      <c r="AL74" s="5"/>
      <c r="AM74" s="5"/>
      <c r="AN74" s="5"/>
      <c r="AO74" s="5"/>
      <c r="AP74" s="5"/>
      <c r="AQ74" s="5"/>
      <c r="AR74" s="5"/>
      <c r="AS74" s="5"/>
    </row>
    <row r="75" spans="1:45" x14ac:dyDescent="0.2">
      <c r="A75" s="5"/>
      <c r="B75" s="5"/>
      <c r="C75" s="5"/>
      <c r="D75" s="5"/>
      <c r="E75" s="5"/>
      <c r="F75" s="5"/>
      <c r="G75" s="5"/>
      <c r="H75" s="5"/>
      <c r="I75" s="5"/>
      <c r="J75" s="5"/>
      <c r="K75" s="5"/>
      <c r="L75" s="5"/>
      <c r="M75" s="5"/>
      <c r="N75" s="5"/>
      <c r="O75" s="5"/>
      <c r="P75" s="5"/>
      <c r="Q75" s="5"/>
      <c r="R75" s="5"/>
      <c r="S75" s="5"/>
      <c r="T75" s="5"/>
      <c r="U75" s="5"/>
      <c r="V75" s="5"/>
      <c r="W75" s="16"/>
      <c r="X75" s="5"/>
      <c r="Y75" s="5"/>
      <c r="Z75" s="5"/>
      <c r="AA75" s="5"/>
      <c r="AB75" s="5"/>
      <c r="AC75" s="5"/>
      <c r="AD75" s="5"/>
      <c r="AE75" s="5"/>
      <c r="AF75" s="5"/>
      <c r="AG75" s="5"/>
      <c r="AH75" s="5"/>
      <c r="AI75" s="5"/>
      <c r="AJ75" s="5"/>
      <c r="AK75" s="5"/>
      <c r="AL75" s="5"/>
      <c r="AM75" s="5"/>
      <c r="AN75" s="5"/>
      <c r="AO75" s="5"/>
      <c r="AP75" s="5"/>
      <c r="AQ75" s="5"/>
      <c r="AR75" s="5"/>
      <c r="AS75" s="5"/>
    </row>
    <row r="76" spans="1:45" x14ac:dyDescent="0.2">
      <c r="A76" s="5"/>
      <c r="B76" s="5"/>
      <c r="C76" s="5"/>
      <c r="D76" s="5"/>
      <c r="E76" s="5"/>
      <c r="F76" s="5"/>
      <c r="G76" s="5"/>
      <c r="H76" s="5"/>
      <c r="I76" s="5"/>
      <c r="J76" s="5"/>
      <c r="K76" s="5"/>
      <c r="L76" s="5"/>
      <c r="M76" s="5"/>
      <c r="N76" s="5"/>
      <c r="O76" s="5"/>
      <c r="P76" s="5"/>
      <c r="Q76" s="5"/>
      <c r="R76" s="5"/>
      <c r="S76" s="5"/>
      <c r="T76" s="5"/>
      <c r="U76" s="5"/>
      <c r="V76" s="5"/>
      <c r="W76" s="16"/>
      <c r="X76" s="5"/>
      <c r="Y76" s="5"/>
      <c r="Z76" s="5"/>
      <c r="AA76" s="5"/>
      <c r="AB76" s="5"/>
      <c r="AC76" s="5"/>
      <c r="AD76" s="5"/>
      <c r="AE76" s="5"/>
      <c r="AF76" s="5"/>
      <c r="AG76" s="5"/>
      <c r="AH76" s="5"/>
      <c r="AI76" s="5"/>
      <c r="AJ76" s="5"/>
      <c r="AK76" s="5"/>
      <c r="AL76" s="5"/>
      <c r="AM76" s="5"/>
      <c r="AN76" s="5"/>
      <c r="AO76" s="5"/>
      <c r="AP76" s="5"/>
      <c r="AQ76" s="5"/>
      <c r="AR76" s="5"/>
      <c r="AS76" s="5"/>
    </row>
    <row r="77" spans="1:45" x14ac:dyDescent="0.2">
      <c r="A77" s="5"/>
      <c r="B77" s="5"/>
      <c r="C77" s="5"/>
      <c r="D77" s="5"/>
      <c r="E77" s="5"/>
      <c r="F77" s="5"/>
      <c r="G77" s="5"/>
      <c r="H77" s="5"/>
      <c r="I77" s="5"/>
      <c r="J77" s="5"/>
      <c r="K77" s="5"/>
      <c r="L77" s="5"/>
      <c r="M77" s="5"/>
      <c r="N77" s="5"/>
      <c r="O77" s="5"/>
      <c r="P77" s="5"/>
      <c r="Q77" s="5"/>
      <c r="R77" s="5"/>
      <c r="S77" s="5"/>
      <c r="T77" s="5"/>
      <c r="U77" s="5"/>
      <c r="V77" s="5"/>
      <c r="W77" s="16"/>
      <c r="X77" s="5"/>
      <c r="Y77" s="5"/>
      <c r="Z77" s="5"/>
      <c r="AA77" s="5"/>
      <c r="AB77" s="5"/>
      <c r="AC77" s="5"/>
      <c r="AD77" s="5"/>
      <c r="AE77" s="5"/>
      <c r="AF77" s="5"/>
      <c r="AG77" s="5"/>
      <c r="AH77" s="5"/>
      <c r="AI77" s="5"/>
      <c r="AJ77" s="5"/>
      <c r="AK77" s="5"/>
      <c r="AL77" s="5"/>
      <c r="AM77" s="5"/>
      <c r="AN77" s="5"/>
      <c r="AO77" s="5"/>
      <c r="AP77" s="5"/>
      <c r="AQ77" s="5"/>
      <c r="AR77" s="5"/>
      <c r="AS77" s="5"/>
    </row>
    <row r="78" spans="1:45" x14ac:dyDescent="0.2">
      <c r="A78" s="5"/>
      <c r="B78" s="5"/>
      <c r="C78" s="5"/>
      <c r="D78" s="5"/>
      <c r="E78" s="5"/>
      <c r="F78" s="5"/>
      <c r="G78" s="5"/>
      <c r="H78" s="5"/>
      <c r="I78" s="5"/>
      <c r="J78" s="5"/>
      <c r="K78" s="5"/>
      <c r="L78" s="5"/>
      <c r="M78" s="5"/>
      <c r="N78" s="5"/>
      <c r="O78" s="5"/>
      <c r="P78" s="5"/>
      <c r="Q78" s="5"/>
      <c r="R78" s="5"/>
      <c r="S78" s="5"/>
      <c r="T78" s="5"/>
      <c r="U78" s="5"/>
      <c r="V78" s="5"/>
      <c r="W78" s="16"/>
    </row>
  </sheetData>
  <mergeCells count="16">
    <mergeCell ref="A29:A32"/>
    <mergeCell ref="A1:A3"/>
    <mergeCell ref="M7:M8"/>
    <mergeCell ref="A7:A8"/>
    <mergeCell ref="A9:A14"/>
    <mergeCell ref="A15:A25"/>
    <mergeCell ref="A26:A28"/>
    <mergeCell ref="B7:B8"/>
    <mergeCell ref="I7:I8"/>
    <mergeCell ref="J7:J8"/>
    <mergeCell ref="K7:K8"/>
    <mergeCell ref="L7:L8"/>
    <mergeCell ref="F7:H7"/>
    <mergeCell ref="E7:E8"/>
    <mergeCell ref="D7:D8"/>
    <mergeCell ref="C7:C8"/>
  </mergeCells>
  <phoneticPr fontId="2" type="noConversion"/>
  <conditionalFormatting sqref="B9:H14 J9:M14 C11:C20">
    <cfRule type="expression" priority="2" stopIfTrue="1">
      <formula>NOT($G$2)</formula>
    </cfRule>
  </conditionalFormatting>
  <conditionalFormatting sqref="B9:M20 B24:M25 B30:M30 B32:M32">
    <cfRule type="expression" dxfId="60" priority="1">
      <formula>$V$10=FALSE</formula>
    </cfRule>
  </conditionalFormatting>
  <conditionalFormatting sqref="I9:I32">
    <cfRule type="containsText" dxfId="59" priority="4" operator="containsText" text="Low">
      <formula>NOT(ISERROR(SEARCH("Low",I9)))</formula>
    </cfRule>
    <cfRule type="containsText" dxfId="58" priority="5" operator="containsText" text="High">
      <formula>NOT(ISERROR(SEARCH("High",I9)))</formula>
    </cfRule>
    <cfRule type="containsText" dxfId="57" priority="6" operator="containsText" text="Unknown">
      <formula>NOT(ISERROR(SEARCH("Unknown",I9)))</formula>
    </cfRule>
    <cfRule type="containsText" dxfId="56" priority="8" operator="containsText" text="Medium">
      <formula>NOT(ISERROR(SEARCH("Medium",I9)))</formula>
    </cfRule>
    <cfRule type="containsText" dxfId="55" priority="10" operator="containsText" text="N/A">
      <formula>NOT(ISERROR(SEARCH("N/A",I9)))</formula>
    </cfRule>
  </conditionalFormatting>
  <dataValidations count="3">
    <dataValidation type="list" allowBlank="1" showInputMessage="1" showErrorMessage="1" sqref="I44:I70" xr:uid="{48EC3A6E-5482-4877-9B07-D2E4CDF6B387}">
      <formula1>"Low, Medium, High, N/A"</formula1>
    </dataValidation>
    <dataValidation type="list" allowBlank="1" showInputMessage="1" showErrorMessage="1" sqref="C9:C32" xr:uid="{E2A439A8-4408-4973-A3D5-0480055FD21A}">
      <formula1>"SC, CC, All"</formula1>
    </dataValidation>
    <dataValidation type="list" allowBlank="1" showInputMessage="1" showErrorMessage="1" sqref="I9:I32" xr:uid="{749626BB-92E3-4030-A51E-A82B151D7506}">
      <formula1>"Low, Medium, High, Unknown, N/A"</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55" r:id="rId3" name="Check Box 7">
              <controlPr defaultSize="0" autoFill="0" autoLine="0" autoPict="0">
                <anchor moveWithCells="1">
                  <from>
                    <xdr:col>4</xdr:col>
                    <xdr:colOff>1587500</xdr:colOff>
                    <xdr:row>1</xdr:row>
                    <xdr:rowOff>63500</xdr:rowOff>
                  </from>
                  <to>
                    <xdr:col>5</xdr:col>
                    <xdr:colOff>990600</xdr:colOff>
                    <xdr:row>3</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7002ED31-8EF0-4EE1-8EF1-AD829C31C5E3}">
            <xm:f>'1. Start'!$D$8="MCS"</xm:f>
            <x14:dxf>
              <fill>
                <patternFill>
                  <bgColor theme="1" tint="0.499984740745262"/>
                </patternFill>
              </fill>
            </x14:dxf>
          </x14:cfRule>
          <xm:sqref>B9:H14 J9:M14 C11:C20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E15B7-7AAE-4B28-94EC-2684481324C3}">
  <dimension ref="A1:AS182"/>
  <sheetViews>
    <sheetView zoomScale="80" zoomScaleNormal="80" workbookViewId="0">
      <selection activeCell="Z28" sqref="Z28"/>
    </sheetView>
  </sheetViews>
  <sheetFormatPr baseColWidth="10" defaultColWidth="8.83203125" defaultRowHeight="15" x14ac:dyDescent="0.2"/>
  <cols>
    <col min="1" max="1" width="15.83203125" customWidth="1"/>
    <col min="2" max="2" width="11.5" customWidth="1"/>
    <col min="7" max="7" width="14.1640625" bestFit="1" customWidth="1"/>
    <col min="8" max="8" width="13.5" customWidth="1"/>
    <col min="9" max="9" width="18" customWidth="1"/>
    <col min="10" max="10" width="13.83203125" customWidth="1"/>
    <col min="11" max="11" width="9.1640625" bestFit="1" customWidth="1"/>
    <col min="12" max="12" width="11.33203125" bestFit="1" customWidth="1"/>
    <col min="13" max="13" width="17.83203125" customWidth="1"/>
    <col min="14" max="14" width="11" customWidth="1"/>
    <col min="15" max="15" width="11.1640625" customWidth="1"/>
    <col min="18" max="18" width="23.1640625" customWidth="1"/>
    <col min="26" max="26" width="12.83203125" bestFit="1" customWidth="1"/>
  </cols>
  <sheetData>
    <row r="1" spans="1:45" x14ac:dyDescent="0.2">
      <c r="A1" s="295"/>
      <c r="B1" s="18"/>
      <c r="C1" s="19"/>
      <c r="D1" s="19"/>
      <c r="E1" s="19"/>
      <c r="F1" s="19"/>
      <c r="G1" s="19"/>
      <c r="H1" s="19"/>
      <c r="I1" s="19"/>
      <c r="J1" s="19"/>
      <c r="K1" s="19"/>
      <c r="L1" s="19"/>
      <c r="M1" s="19"/>
      <c r="N1" s="19"/>
      <c r="O1" s="19"/>
      <c r="P1" s="19"/>
      <c r="Q1" s="19"/>
      <c r="R1" s="19"/>
      <c r="S1" s="19"/>
      <c r="T1" s="19"/>
      <c r="U1" s="19"/>
      <c r="V1" s="19"/>
      <c r="W1" s="19"/>
      <c r="X1" s="20"/>
      <c r="Y1" s="5"/>
      <c r="Z1" s="5"/>
      <c r="AA1" s="5"/>
      <c r="AB1" s="5"/>
      <c r="AC1" s="5"/>
      <c r="AD1" s="5"/>
      <c r="AE1" s="5"/>
      <c r="AF1" s="5"/>
      <c r="AG1" s="5"/>
      <c r="AH1" s="5"/>
      <c r="AI1" s="5"/>
      <c r="AJ1" s="5"/>
      <c r="AK1" s="5"/>
      <c r="AL1" s="5"/>
      <c r="AM1" s="5"/>
      <c r="AN1" s="5"/>
      <c r="AO1" s="5"/>
      <c r="AP1" s="5"/>
      <c r="AQ1" s="5"/>
      <c r="AR1" s="5"/>
      <c r="AS1" s="5"/>
    </row>
    <row r="2" spans="1:45" ht="24" x14ac:dyDescent="0.3">
      <c r="A2" s="296"/>
      <c r="B2" s="100" t="s">
        <v>466</v>
      </c>
      <c r="C2" s="22"/>
      <c r="D2" s="37"/>
      <c r="E2" s="22"/>
      <c r="F2" s="22"/>
      <c r="G2" s="22"/>
      <c r="H2" s="22"/>
      <c r="I2" s="22"/>
      <c r="J2" s="22"/>
      <c r="K2" s="22"/>
      <c r="L2" s="22"/>
      <c r="M2" s="22"/>
      <c r="N2" s="22"/>
      <c r="O2" s="22"/>
      <c r="P2" s="22"/>
      <c r="Q2" s="22"/>
      <c r="R2" s="22"/>
      <c r="S2" s="22"/>
      <c r="T2" s="22"/>
      <c r="U2" s="22"/>
      <c r="V2" s="22"/>
      <c r="W2" s="22"/>
      <c r="X2" s="23"/>
      <c r="Y2" s="5"/>
      <c r="Z2" s="5"/>
      <c r="AA2" s="5"/>
      <c r="AB2" s="5"/>
      <c r="AC2" s="5"/>
      <c r="AD2" s="5"/>
      <c r="AE2" s="5"/>
      <c r="AF2" s="5"/>
      <c r="AG2" s="5"/>
      <c r="AH2" s="5"/>
      <c r="AI2" s="5"/>
      <c r="AJ2" s="5"/>
      <c r="AK2" s="5"/>
      <c r="AL2" s="5"/>
      <c r="AM2" s="5"/>
      <c r="AN2" s="5"/>
      <c r="AO2" s="5"/>
      <c r="AP2" s="5"/>
      <c r="AQ2" s="5"/>
      <c r="AR2" s="5"/>
      <c r="AS2" s="5"/>
    </row>
    <row r="3" spans="1:45" x14ac:dyDescent="0.2">
      <c r="A3" s="296"/>
      <c r="B3" s="22"/>
      <c r="C3" s="24"/>
      <c r="D3" s="24"/>
      <c r="E3" s="24"/>
      <c r="F3" s="24"/>
      <c r="G3" s="24"/>
      <c r="H3" s="24"/>
      <c r="I3" s="24"/>
      <c r="J3" s="24"/>
      <c r="K3" s="24"/>
      <c r="L3" s="24"/>
      <c r="M3" s="24"/>
      <c r="N3" s="24"/>
      <c r="O3" s="24"/>
      <c r="P3" s="24"/>
      <c r="Q3" s="24"/>
      <c r="R3" s="24"/>
      <c r="S3" s="24"/>
      <c r="T3" s="24"/>
      <c r="U3" s="24"/>
      <c r="V3" s="24"/>
      <c r="W3" s="22"/>
      <c r="X3" s="23"/>
      <c r="Y3" s="5"/>
      <c r="Z3" s="5"/>
      <c r="AA3" s="5"/>
      <c r="AB3" s="5"/>
      <c r="AC3" s="5"/>
      <c r="AD3" s="5"/>
      <c r="AE3" s="5"/>
      <c r="AF3" s="5"/>
      <c r="AG3" s="5"/>
      <c r="AH3" s="5"/>
      <c r="AI3" s="5"/>
      <c r="AJ3" s="5"/>
      <c r="AK3" s="5"/>
      <c r="AL3" s="5"/>
      <c r="AM3" s="5"/>
      <c r="AN3" s="5"/>
      <c r="AO3" s="5"/>
      <c r="AP3" s="5"/>
      <c r="AQ3" s="5"/>
      <c r="AR3" s="5"/>
      <c r="AS3" s="5"/>
    </row>
    <row r="4" spans="1:45" ht="22" x14ac:dyDescent="0.3">
      <c r="A4" s="52"/>
      <c r="B4" s="101" t="str">
        <f>'1. Start'!A8</f>
        <v>CMM-01</v>
      </c>
      <c r="C4" s="22"/>
      <c r="D4" s="102" t="s">
        <v>24</v>
      </c>
      <c r="E4" s="53"/>
      <c r="F4" s="53"/>
      <c r="G4" s="53"/>
      <c r="H4" s="53"/>
      <c r="I4" s="53"/>
      <c r="J4" s="53"/>
      <c r="K4" s="53"/>
      <c r="L4" s="53"/>
      <c r="M4" s="53"/>
      <c r="N4" s="53"/>
      <c r="O4" s="53"/>
      <c r="P4" s="53"/>
      <c r="Q4" s="53"/>
      <c r="R4" s="53"/>
      <c r="S4" s="53"/>
      <c r="T4" s="53"/>
      <c r="U4" s="53"/>
      <c r="V4" s="53"/>
      <c r="W4" s="22"/>
      <c r="X4" s="23"/>
      <c r="Y4" s="5"/>
      <c r="Z4" s="5"/>
      <c r="AA4" s="5"/>
      <c r="AB4" s="5"/>
      <c r="AC4" s="5"/>
      <c r="AD4" s="5"/>
      <c r="AE4" s="5"/>
      <c r="AF4" s="5"/>
      <c r="AG4" s="5"/>
      <c r="AH4" s="5"/>
      <c r="AI4" s="5"/>
      <c r="AJ4" s="5"/>
      <c r="AK4" s="5"/>
      <c r="AL4" s="5"/>
      <c r="AM4" s="5"/>
      <c r="AN4" s="5"/>
      <c r="AO4" s="5"/>
      <c r="AP4" s="5"/>
      <c r="AQ4" s="5"/>
      <c r="AR4" s="5"/>
      <c r="AS4" s="5"/>
    </row>
    <row r="5" spans="1:45" x14ac:dyDescent="0.2">
      <c r="A5" s="26"/>
      <c r="B5" s="56"/>
      <c r="C5" s="56"/>
      <c r="D5" s="56"/>
      <c r="E5" s="56"/>
      <c r="F5" s="56"/>
      <c r="G5" s="56"/>
      <c r="H5" s="56"/>
      <c r="I5" s="99"/>
      <c r="J5" s="56"/>
      <c r="K5" s="56"/>
      <c r="L5" s="56"/>
      <c r="M5" s="56"/>
      <c r="N5" s="56"/>
      <c r="O5" s="56"/>
      <c r="P5" s="56"/>
      <c r="Q5" s="56"/>
      <c r="R5" s="56"/>
      <c r="S5" s="56"/>
      <c r="T5" s="56"/>
      <c r="U5" s="56"/>
      <c r="V5" s="56"/>
      <c r="W5" s="56"/>
      <c r="X5" s="133"/>
      <c r="Y5" s="5"/>
      <c r="Z5" s="5"/>
      <c r="AA5" s="5"/>
      <c r="AB5" s="5"/>
      <c r="AC5" s="5"/>
      <c r="AD5" s="5"/>
      <c r="AE5" s="5"/>
      <c r="AF5" s="5"/>
      <c r="AG5" s="5"/>
      <c r="AH5" s="5"/>
      <c r="AI5" s="5"/>
      <c r="AJ5" s="5"/>
      <c r="AK5" s="5"/>
      <c r="AL5" s="5"/>
      <c r="AM5" s="5"/>
      <c r="AN5" s="5"/>
      <c r="AO5" s="5"/>
      <c r="AP5" s="5"/>
      <c r="AQ5" s="5"/>
      <c r="AR5" s="5"/>
      <c r="AS5" s="5"/>
    </row>
    <row r="6" spans="1:45" x14ac:dyDescent="0.2">
      <c r="A6" s="21"/>
      <c r="B6" s="22"/>
      <c r="C6" s="22"/>
      <c r="D6" s="22"/>
      <c r="E6" s="22"/>
      <c r="F6" s="22"/>
      <c r="G6" s="22"/>
      <c r="H6" s="22"/>
      <c r="I6" s="28"/>
      <c r="J6" s="22"/>
      <c r="K6" s="22"/>
      <c r="L6" s="22"/>
      <c r="M6" s="22"/>
      <c r="N6" s="22"/>
      <c r="O6" s="22"/>
      <c r="P6" s="22"/>
      <c r="Q6" s="22"/>
      <c r="R6" s="22"/>
      <c r="S6" s="22"/>
      <c r="T6" s="22"/>
      <c r="U6" s="22"/>
      <c r="V6" s="22"/>
      <c r="W6" s="22"/>
      <c r="X6" s="23"/>
      <c r="Y6" s="5"/>
      <c r="Z6" s="5"/>
      <c r="AA6" s="5"/>
      <c r="AB6" s="5"/>
      <c r="AC6" s="5"/>
      <c r="AD6" s="5"/>
      <c r="AE6" s="5"/>
      <c r="AF6" s="5"/>
      <c r="AG6" s="5"/>
      <c r="AH6" s="5"/>
      <c r="AI6" s="5"/>
      <c r="AJ6" s="5"/>
      <c r="AK6" s="5"/>
      <c r="AL6" s="5"/>
      <c r="AM6" s="5"/>
      <c r="AN6" s="5"/>
      <c r="AO6" s="5"/>
      <c r="AP6" s="5"/>
      <c r="AQ6" s="5"/>
      <c r="AR6" s="5"/>
      <c r="AS6" s="5"/>
    </row>
    <row r="7" spans="1:45" s="5" customFormat="1" ht="16" thickBot="1" x14ac:dyDescent="0.25">
      <c r="A7" s="29"/>
      <c r="I7" s="84"/>
      <c r="X7" s="128"/>
    </row>
    <row r="8" spans="1:45" s="5" customFormat="1" ht="23" thickBot="1" x14ac:dyDescent="0.35">
      <c r="A8" s="268" t="s">
        <v>464</v>
      </c>
      <c r="B8" s="269"/>
      <c r="C8" s="269"/>
      <c r="D8" s="269"/>
      <c r="E8" s="269"/>
      <c r="F8" s="269"/>
      <c r="G8" s="269"/>
      <c r="H8" s="269"/>
      <c r="I8" s="269"/>
      <c r="J8" s="269"/>
      <c r="K8" s="269"/>
      <c r="L8" s="269"/>
      <c r="M8" s="269"/>
      <c r="N8" s="269"/>
      <c r="O8" s="269"/>
      <c r="P8" s="269"/>
      <c r="Q8" s="269"/>
      <c r="R8" s="269"/>
      <c r="S8" s="269"/>
      <c r="T8" s="269"/>
      <c r="U8" s="269"/>
      <c r="V8" s="269"/>
      <c r="W8" s="270"/>
      <c r="X8" s="271"/>
    </row>
    <row r="9" spans="1:45" ht="16" thickBot="1" x14ac:dyDescent="0.25">
      <c r="A9" s="29"/>
      <c r="B9" s="5"/>
      <c r="C9" s="5"/>
      <c r="D9" s="5"/>
      <c r="E9" s="5"/>
      <c r="F9" s="5"/>
      <c r="G9" s="5"/>
      <c r="H9" s="5"/>
      <c r="I9" s="5"/>
      <c r="J9" s="5"/>
      <c r="K9" s="5"/>
      <c r="L9" s="5"/>
      <c r="M9" s="5"/>
      <c r="N9" s="5"/>
      <c r="O9" s="5"/>
      <c r="P9" s="5"/>
      <c r="Q9" s="5"/>
      <c r="R9" s="5"/>
      <c r="S9" s="5"/>
      <c r="T9" s="5"/>
      <c r="U9" s="5"/>
      <c r="V9" s="5"/>
      <c r="W9" s="5"/>
      <c r="X9" s="128"/>
      <c r="Y9" s="5"/>
      <c r="Z9" s="5"/>
      <c r="AA9" s="5"/>
      <c r="AB9" s="5"/>
      <c r="AC9" s="5"/>
      <c r="AD9" s="5"/>
      <c r="AE9" s="5"/>
      <c r="AF9" s="5"/>
      <c r="AG9" s="5"/>
      <c r="AH9" s="5"/>
      <c r="AI9" s="5"/>
      <c r="AJ9" s="5"/>
      <c r="AK9" s="5"/>
      <c r="AL9" s="5"/>
      <c r="AM9" s="5"/>
      <c r="AN9" s="5"/>
      <c r="AO9" s="5"/>
      <c r="AP9" s="5"/>
      <c r="AQ9" s="5"/>
      <c r="AR9" s="5"/>
      <c r="AS9" s="5"/>
    </row>
    <row r="10" spans="1:45" ht="23" thickBot="1" x14ac:dyDescent="0.35">
      <c r="A10" s="15" t="s">
        <v>465</v>
      </c>
      <c r="B10" s="374" t="str" cm="1">
        <f t="array" ref="B10">_xlfn.IFS(AND(B28="High",H38="High",N40="High"),"High",AND(B28="High",H38="High",N40="Medium"),"High",AND(B28="High",H38="High",N40="Low"),"Medium",AND(B28="High",H38="Medium",N40="High"),"High",AND(B28="High",H38="Medium",N40="Medium"),"High",AND(B28="High",H38="Medium",N40="Low"),"Low",AND(B28="High",H38="Low",N40="High"),"Medium",AND(B28="High",H38="Low",N40="Medium"),"Medium",AND(B28="High",H38="Low",N40="Low"),"Low",AND(B28="Medium",H38="High",N40="High"),"High",AND(B28="Medium",H38="High",N40="Medium"),"High",AND(B28="Medium",H38="High",N40="Low"),"Low",AND(B28="Medium",H38="Medium",N40="High"),"High",AND(B28="Medium",H38="Medium",N40="Medium"),"Medium",AND(B28="Medium",H38="Medium",N40="Low"),"Low",AND(B28="Medium",H38="Low",N40="High"),"Medium",AND(B28="Medium",H38="Low",N40="Medium"),"Medium",AND(B28="Medium",H38="Low",N40="Low"),"Low",AND(B28="Low",H38="High",N40="High"),"High",AND(B28="Low",H38="High",N40="Medium"),"Medium",AND(B28="Low",H38="High",N40="Low"),"Low",AND(B28="Low",H38="Medium",N40="High"),"High",AND(B28="Low",H38="Medium",N40="Medium"),"Medium",AND(B28="Low",H38="Medium",N40="Low"),"Low",AND(B28="Low",H38="Low",N40="High"),"Medium",AND(B28="Low",H38="Low",N40="Medium"),"Low",AND(B28="Low",H38="Low",N40="Low"),"Low")</f>
        <v>High</v>
      </c>
      <c r="C10" s="374"/>
      <c r="D10" s="374"/>
      <c r="E10" s="375"/>
      <c r="F10" s="5"/>
      <c r="G10" s="5"/>
      <c r="H10" s="5"/>
      <c r="I10" s="5"/>
      <c r="J10" s="5"/>
      <c r="K10" s="5"/>
      <c r="L10" s="5"/>
      <c r="M10" s="5"/>
      <c r="N10" s="5"/>
      <c r="O10" s="5"/>
      <c r="P10" s="5"/>
      <c r="Q10" s="5"/>
      <c r="R10" s="5"/>
      <c r="S10" s="5"/>
      <c r="T10" s="5"/>
      <c r="U10" s="5"/>
      <c r="V10" s="5"/>
      <c r="W10" s="5"/>
      <c r="X10" s="128"/>
      <c r="Y10" s="5"/>
      <c r="Z10" s="5"/>
      <c r="AA10" s="5"/>
      <c r="AB10" s="5"/>
      <c r="AC10" s="5"/>
      <c r="AD10" s="5"/>
      <c r="AE10" s="5"/>
      <c r="AF10" s="5"/>
      <c r="AG10" s="5"/>
      <c r="AH10" s="5"/>
      <c r="AI10" s="5"/>
      <c r="AJ10" s="5"/>
      <c r="AK10" s="5"/>
      <c r="AL10" s="5"/>
      <c r="AM10" s="5"/>
      <c r="AN10" s="5"/>
      <c r="AO10" s="5"/>
      <c r="AP10" s="5"/>
      <c r="AQ10" s="5"/>
      <c r="AR10" s="5"/>
      <c r="AS10" s="5"/>
    </row>
    <row r="11" spans="1:45" ht="22" x14ac:dyDescent="0.3">
      <c r="A11" s="30"/>
      <c r="B11" s="262"/>
      <c r="C11" s="262"/>
      <c r="D11" s="262"/>
      <c r="E11" s="262"/>
      <c r="F11" s="5"/>
      <c r="G11" s="5"/>
      <c r="H11" s="5"/>
      <c r="I11" s="5"/>
      <c r="J11" s="5"/>
      <c r="K11" s="5"/>
      <c r="L11" s="5"/>
      <c r="M11" s="5"/>
      <c r="N11" s="5"/>
      <c r="O11" s="5"/>
      <c r="P11" s="5"/>
      <c r="Q11" s="5"/>
      <c r="R11" s="5"/>
      <c r="S11" s="5"/>
      <c r="T11" s="5"/>
      <c r="U11" s="5"/>
      <c r="V11" s="5"/>
      <c r="W11" s="5"/>
      <c r="X11" s="128"/>
      <c r="Y11" s="5"/>
      <c r="Z11" s="5"/>
      <c r="AA11" s="5"/>
      <c r="AB11" s="5"/>
      <c r="AC11" s="5"/>
      <c r="AD11" s="5"/>
      <c r="AE11" s="5"/>
      <c r="AF11" s="5"/>
      <c r="AG11" s="5"/>
      <c r="AH11" s="5"/>
      <c r="AI11" s="5"/>
      <c r="AJ11" s="5"/>
      <c r="AK11" s="5"/>
      <c r="AL11" s="5"/>
      <c r="AM11" s="5"/>
      <c r="AN11" s="5"/>
      <c r="AO11" s="5"/>
      <c r="AP11" s="5"/>
      <c r="AQ11" s="5"/>
      <c r="AR11" s="5"/>
      <c r="AS11" s="5"/>
    </row>
    <row r="12" spans="1:45" ht="16" thickBot="1" x14ac:dyDescent="0.25">
      <c r="A12" s="29"/>
      <c r="B12" s="5"/>
      <c r="C12" s="5"/>
      <c r="D12" s="5"/>
      <c r="E12" s="5"/>
      <c r="F12" s="5"/>
      <c r="G12" s="5"/>
      <c r="H12" s="5"/>
      <c r="I12" s="5"/>
      <c r="J12" s="5"/>
      <c r="K12" s="5"/>
      <c r="L12" s="5"/>
      <c r="M12" s="5"/>
      <c r="N12" s="5"/>
      <c r="O12" s="5"/>
      <c r="P12" s="5"/>
      <c r="Q12" s="5"/>
      <c r="R12" s="5"/>
      <c r="S12" s="5"/>
      <c r="T12" s="5"/>
      <c r="U12" s="5"/>
      <c r="V12" s="5"/>
      <c r="W12" s="5"/>
      <c r="X12" s="128"/>
      <c r="Y12" s="5"/>
      <c r="Z12" s="5"/>
      <c r="AA12" s="5"/>
      <c r="AB12" s="5"/>
      <c r="AC12" s="5"/>
      <c r="AD12" s="5"/>
      <c r="AE12" s="5"/>
      <c r="AF12" s="5"/>
      <c r="AG12" s="5"/>
      <c r="AH12" s="5"/>
      <c r="AI12" s="5"/>
      <c r="AJ12" s="5"/>
      <c r="AK12" s="5"/>
      <c r="AL12" s="5"/>
      <c r="AM12" s="5"/>
      <c r="AN12" s="5"/>
      <c r="AO12" s="5"/>
      <c r="AP12" s="5"/>
      <c r="AQ12" s="5"/>
      <c r="AR12" s="5"/>
      <c r="AS12" s="5"/>
    </row>
    <row r="13" spans="1:45" ht="20" thickBot="1" x14ac:dyDescent="0.3">
      <c r="A13" s="376" t="s">
        <v>6</v>
      </c>
      <c r="B13" s="377"/>
      <c r="C13" s="377"/>
      <c r="D13" s="377"/>
      <c r="E13" s="378"/>
      <c r="F13" s="5"/>
      <c r="G13" s="379" t="s">
        <v>7</v>
      </c>
      <c r="H13" s="380"/>
      <c r="I13" s="380"/>
      <c r="J13" s="380"/>
      <c r="K13" s="381"/>
      <c r="L13" s="5"/>
      <c r="M13" s="387" t="s">
        <v>13</v>
      </c>
      <c r="N13" s="388"/>
      <c r="O13" s="388"/>
      <c r="P13" s="388"/>
      <c r="Q13" s="388"/>
      <c r="R13" s="388"/>
      <c r="S13" s="388"/>
      <c r="T13" s="388"/>
      <c r="U13" s="388"/>
      <c r="V13" s="389"/>
      <c r="W13" s="5"/>
      <c r="X13" s="128"/>
      <c r="Y13" s="5"/>
      <c r="Z13" s="5"/>
      <c r="AA13" s="5"/>
      <c r="AB13" s="5"/>
      <c r="AC13" s="5"/>
      <c r="AD13" s="5"/>
      <c r="AE13" s="5"/>
      <c r="AF13" s="5"/>
      <c r="AG13" s="5"/>
      <c r="AH13" s="5"/>
      <c r="AI13" s="5"/>
      <c r="AJ13" s="5"/>
      <c r="AK13" s="5"/>
      <c r="AL13" s="5"/>
      <c r="AM13" s="5"/>
      <c r="AN13" s="5"/>
      <c r="AO13" s="5"/>
      <c r="AP13" s="5"/>
      <c r="AQ13" s="5"/>
      <c r="AR13" s="5"/>
      <c r="AS13" s="5"/>
    </row>
    <row r="14" spans="1:45" ht="15.5" customHeight="1" thickBot="1" x14ac:dyDescent="0.25">
      <c r="A14" s="349" t="s">
        <v>69</v>
      </c>
      <c r="B14" s="350"/>
      <c r="C14" s="350"/>
      <c r="D14" s="350"/>
      <c r="E14" s="351"/>
      <c r="F14" s="5"/>
      <c r="G14" s="358" t="s">
        <v>69</v>
      </c>
      <c r="H14" s="359"/>
      <c r="I14" s="359"/>
      <c r="J14" s="359"/>
      <c r="K14" s="360"/>
      <c r="L14" s="5"/>
      <c r="M14" s="384" t="s">
        <v>9</v>
      </c>
      <c r="N14" s="385"/>
      <c r="O14" s="385"/>
      <c r="P14" s="385"/>
      <c r="Q14" s="386"/>
      <c r="R14" s="390" t="s">
        <v>11</v>
      </c>
      <c r="S14" s="391"/>
      <c r="T14" s="391"/>
      <c r="U14" s="391"/>
      <c r="V14" s="392"/>
      <c r="W14" s="5"/>
      <c r="X14" s="128"/>
      <c r="Y14" s="5"/>
      <c r="Z14" s="5"/>
      <c r="AA14" s="5"/>
      <c r="AB14" s="5"/>
      <c r="AC14" s="5"/>
      <c r="AD14" s="5"/>
      <c r="AE14" s="5"/>
      <c r="AF14" s="5"/>
      <c r="AG14" s="5"/>
      <c r="AH14" s="5"/>
      <c r="AI14" s="5"/>
      <c r="AJ14" s="5"/>
      <c r="AK14" s="5"/>
      <c r="AL14" s="5"/>
      <c r="AM14" s="5"/>
      <c r="AN14" s="5"/>
      <c r="AO14" s="5"/>
      <c r="AP14" s="5"/>
      <c r="AQ14" s="5"/>
      <c r="AR14" s="5"/>
      <c r="AS14" s="5"/>
    </row>
    <row r="15" spans="1:45" ht="16" thickBot="1" x14ac:dyDescent="0.25">
      <c r="A15" s="250" t="s">
        <v>196</v>
      </c>
      <c r="B15" s="251" t="s">
        <v>43</v>
      </c>
      <c r="C15" s="251" t="s">
        <v>45</v>
      </c>
      <c r="D15" s="251" t="s">
        <v>68</v>
      </c>
      <c r="E15" s="252" t="s">
        <v>47</v>
      </c>
      <c r="F15" s="5"/>
      <c r="G15" s="10" t="s">
        <v>196</v>
      </c>
      <c r="H15" s="7" t="s">
        <v>43</v>
      </c>
      <c r="I15" s="7" t="s">
        <v>45</v>
      </c>
      <c r="J15" s="7" t="s">
        <v>68</v>
      </c>
      <c r="K15" s="11" t="s">
        <v>47</v>
      </c>
      <c r="L15" s="5"/>
      <c r="M15" s="257" t="s">
        <v>69</v>
      </c>
      <c r="N15" s="258"/>
      <c r="O15" s="258"/>
      <c r="P15" s="258"/>
      <c r="Q15" s="259"/>
      <c r="R15" s="257" t="s">
        <v>69</v>
      </c>
      <c r="S15" s="258"/>
      <c r="T15" s="258"/>
      <c r="U15" s="258"/>
      <c r="V15" s="259"/>
      <c r="W15" s="5"/>
      <c r="X15" s="128"/>
      <c r="Y15" s="5"/>
      <c r="Z15" s="5"/>
      <c r="AA15" s="5"/>
      <c r="AB15" s="5"/>
      <c r="AC15" s="5"/>
      <c r="AD15" s="5"/>
      <c r="AE15" s="5"/>
      <c r="AF15" s="5"/>
      <c r="AG15" s="5"/>
      <c r="AH15" s="5"/>
      <c r="AI15" s="5"/>
      <c r="AJ15" s="5"/>
      <c r="AK15" s="5"/>
      <c r="AL15" s="5"/>
      <c r="AM15" s="5"/>
      <c r="AN15" s="5"/>
      <c r="AO15" s="5"/>
      <c r="AP15" s="5"/>
      <c r="AQ15" s="5"/>
      <c r="AR15" s="5"/>
      <c r="AS15" s="5"/>
    </row>
    <row r="16" spans="1:45" x14ac:dyDescent="0.2">
      <c r="A16" s="10" t="s">
        <v>428</v>
      </c>
      <c r="B16" s="8">
        <f>'2. Hazard'!P27</f>
        <v>2</v>
      </c>
      <c r="C16" s="8">
        <f>'2. Hazard'!Q27</f>
        <v>3</v>
      </c>
      <c r="D16" s="8">
        <f>'2. Hazard'!R27</f>
        <v>2</v>
      </c>
      <c r="E16" s="12">
        <f>'2. Hazard'!S27</f>
        <v>0</v>
      </c>
      <c r="F16" s="5"/>
      <c r="G16" s="10" t="s">
        <v>428</v>
      </c>
      <c r="H16" s="8">
        <f>'3. Exposure'!P32</f>
        <v>2</v>
      </c>
      <c r="I16" s="8">
        <f>'3. Exposure'!Q32</f>
        <v>1</v>
      </c>
      <c r="J16" s="8">
        <f>'3. Exposure'!R32</f>
        <v>0</v>
      </c>
      <c r="K16" s="12">
        <f>'3. Exposure'!S32</f>
        <v>0</v>
      </c>
      <c r="L16" s="5"/>
      <c r="M16" s="250" t="s">
        <v>196</v>
      </c>
      <c r="N16" s="251" t="s">
        <v>43</v>
      </c>
      <c r="O16" s="251" t="s">
        <v>45</v>
      </c>
      <c r="P16" s="251" t="s">
        <v>68</v>
      </c>
      <c r="Q16" s="252" t="s">
        <v>47</v>
      </c>
      <c r="R16" s="250" t="s">
        <v>196</v>
      </c>
      <c r="S16" s="251" t="s">
        <v>43</v>
      </c>
      <c r="T16" s="251" t="s">
        <v>45</v>
      </c>
      <c r="U16" s="251" t="s">
        <v>68</v>
      </c>
      <c r="V16" s="252" t="s">
        <v>47</v>
      </c>
      <c r="W16" s="5"/>
      <c r="X16" s="128"/>
      <c r="Y16" s="5"/>
      <c r="Z16" s="5"/>
      <c r="AA16" s="5"/>
      <c r="AB16" s="5"/>
      <c r="AC16" s="5"/>
      <c r="AD16" s="5"/>
      <c r="AE16" s="5"/>
      <c r="AF16" s="5"/>
      <c r="AG16" s="5"/>
      <c r="AH16" s="5"/>
      <c r="AI16" s="5"/>
      <c r="AJ16" s="5"/>
      <c r="AK16" s="5"/>
      <c r="AL16" s="5"/>
      <c r="AM16" s="5"/>
      <c r="AN16" s="5"/>
      <c r="AO16" s="5"/>
      <c r="AP16" s="5"/>
      <c r="AQ16" s="5"/>
      <c r="AR16" s="5"/>
      <c r="AS16" s="5"/>
    </row>
    <row r="17" spans="1:45" x14ac:dyDescent="0.2">
      <c r="A17" s="10" t="s">
        <v>100</v>
      </c>
      <c r="B17" s="9">
        <f>'2. Hazard'!P28</f>
        <v>0.2857142857142857</v>
      </c>
      <c r="C17" s="9">
        <f>'2. Hazard'!Q28</f>
        <v>0.42857142857142855</v>
      </c>
      <c r="D17" s="9">
        <f>'2. Hazard'!R28</f>
        <v>0.2857142857142857</v>
      </c>
      <c r="E17" s="13"/>
      <c r="F17" s="5"/>
      <c r="G17" s="10" t="s">
        <v>100</v>
      </c>
      <c r="H17" s="9">
        <f>'3. Exposure'!P33</f>
        <v>0.66666666666666663</v>
      </c>
      <c r="I17" s="9">
        <f>'3. Exposure'!Q33</f>
        <v>0.33333333333333331</v>
      </c>
      <c r="J17" s="9">
        <f>'3. Exposure'!R33</f>
        <v>0</v>
      </c>
      <c r="K17" s="13"/>
      <c r="L17" s="5"/>
      <c r="M17" s="10" t="s">
        <v>428</v>
      </c>
      <c r="N17" s="8">
        <f>'4. Sensitivity'!O46</f>
        <v>3</v>
      </c>
      <c r="O17" s="8">
        <f>'4. Sensitivity'!P46</f>
        <v>2</v>
      </c>
      <c r="P17" s="8">
        <f>'4. Sensitivity'!Q46</f>
        <v>2</v>
      </c>
      <c r="Q17" s="12">
        <f>'4. Sensitivity'!R46</f>
        <v>1</v>
      </c>
      <c r="R17" s="10" t="s">
        <v>428</v>
      </c>
      <c r="S17" s="8">
        <f>'5. Adaptive capacity'!O40</f>
        <v>2</v>
      </c>
      <c r="T17" s="8">
        <f>'5. Adaptive capacity'!P40</f>
        <v>2</v>
      </c>
      <c r="U17" s="8">
        <f>'5. Adaptive capacity'!Q40</f>
        <v>2</v>
      </c>
      <c r="V17" s="12">
        <f>'5. Adaptive capacity'!R40</f>
        <v>0</v>
      </c>
      <c r="W17" s="5"/>
      <c r="X17" s="128"/>
      <c r="Y17" s="5"/>
      <c r="Z17" s="5"/>
      <c r="AA17" s="5"/>
      <c r="AB17" s="5"/>
      <c r="AC17" s="5"/>
      <c r="AD17" s="5"/>
      <c r="AE17" s="5"/>
      <c r="AF17" s="5"/>
      <c r="AG17" s="5"/>
      <c r="AH17" s="5"/>
      <c r="AI17" s="5"/>
      <c r="AJ17" s="5"/>
      <c r="AK17" s="5"/>
      <c r="AL17" s="5"/>
      <c r="AM17" s="5"/>
      <c r="AN17" s="5"/>
      <c r="AO17" s="5"/>
      <c r="AP17" s="5"/>
      <c r="AQ17" s="5"/>
      <c r="AR17" s="5"/>
      <c r="AS17" s="5"/>
    </row>
    <row r="18" spans="1:45" ht="16" thickBot="1" x14ac:dyDescent="0.25">
      <c r="A18" s="104" t="s">
        <v>462</v>
      </c>
      <c r="B18" s="370" t="str" cm="1">
        <f t="array" ref="B18">_xlfn.IFS(SUM(B16:E16)=0,"Low",B17&gt;0.5,"High",AND(B17&gt;=0.3,D17&lt;0.3),"High",AND(B17&lt;=0.29,D17&lt;0.3),"Medium", AND(B17&lt;=0.3,D17&lt;0.49),"Medium",AND(B17&gt;=0.3,D17&gt;=0.3),"Medium", AND(B17&lt;=0.3,D17&gt;=0.5),"Low")</f>
        <v>Medium</v>
      </c>
      <c r="C18" s="370"/>
      <c r="D18" s="370"/>
      <c r="E18" s="371"/>
      <c r="F18" s="5"/>
      <c r="G18" s="104" t="s">
        <v>462</v>
      </c>
      <c r="H18" s="370" t="str" cm="1">
        <f t="array" ref="H18">_xlfn.IFS(SUM(H16:K16)=0,"Low",H17&gt;0.5,"High",AND(H17&gt;=0.3,J17&lt;0.3),"High",AND(H17&lt;=0.29,J17&lt;0.3),"Medium", AND(H17&lt;=0.3,J17&lt;0.49),"Medium",AND(H17&gt;=0.3,J17&gt;=0.3),"Medium", AND(H17&lt;=0.3,J17&gt;=0.5),"Low")</f>
        <v>High</v>
      </c>
      <c r="I18" s="370"/>
      <c r="J18" s="370"/>
      <c r="K18" s="371"/>
      <c r="L18" s="5"/>
      <c r="M18" s="10" t="s">
        <v>100</v>
      </c>
      <c r="N18" s="9">
        <f>'4. Sensitivity'!O47</f>
        <v>0.42857142857142855</v>
      </c>
      <c r="O18" s="9">
        <f>'4. Sensitivity'!P47</f>
        <v>0.2857142857142857</v>
      </c>
      <c r="P18" s="9">
        <f>'4. Sensitivity'!Q47</f>
        <v>0.2857142857142857</v>
      </c>
      <c r="Q18" s="13"/>
      <c r="R18" s="10" t="s">
        <v>100</v>
      </c>
      <c r="S18" s="9">
        <f>'5. Adaptive capacity'!O41</f>
        <v>0.33333333333333331</v>
      </c>
      <c r="T18" s="9">
        <f>'5. Adaptive capacity'!P41</f>
        <v>0.33333333333333331</v>
      </c>
      <c r="U18" s="9">
        <f>'5. Adaptive capacity'!Q41</f>
        <v>0.33333333333333331</v>
      </c>
      <c r="V18" s="13"/>
      <c r="W18" s="5"/>
      <c r="X18" s="128"/>
      <c r="Y18" s="5"/>
      <c r="Z18" s="5"/>
      <c r="AA18" s="5"/>
      <c r="AB18" s="5"/>
      <c r="AC18" s="5"/>
      <c r="AD18" s="5"/>
      <c r="AE18" s="5"/>
      <c r="AF18" s="5"/>
      <c r="AG18" s="5"/>
      <c r="AH18" s="5"/>
      <c r="AI18" s="5"/>
      <c r="AJ18" s="5"/>
      <c r="AK18" s="5"/>
      <c r="AL18" s="5"/>
      <c r="AM18" s="5"/>
      <c r="AN18" s="5"/>
      <c r="AO18" s="5"/>
      <c r="AP18" s="5"/>
      <c r="AQ18" s="5"/>
      <c r="AR18" s="5"/>
      <c r="AS18" s="5"/>
    </row>
    <row r="19" spans="1:45" ht="16" thickBot="1" x14ac:dyDescent="0.25">
      <c r="A19" s="349" t="s">
        <v>123</v>
      </c>
      <c r="B19" s="350"/>
      <c r="C19" s="350"/>
      <c r="D19" s="350"/>
      <c r="E19" s="351"/>
      <c r="F19" s="5"/>
      <c r="G19" s="361" t="s">
        <v>123</v>
      </c>
      <c r="H19" s="362"/>
      <c r="I19" s="362"/>
      <c r="J19" s="362"/>
      <c r="K19" s="363"/>
      <c r="L19" s="5"/>
      <c r="M19" s="104" t="s">
        <v>462</v>
      </c>
      <c r="N19" s="370" t="str" cm="1">
        <f t="array" ref="N19">_xlfn.IFS(SUM(N17:Q17)=0,"Low",N18&gt;0.5,"High",AND(N18&gt;=0.3,P18&lt;0.3),"High",AND(N18&lt;=0.29,P18&lt;0.3),"Medium", AND(N18&lt;=0.3,P18&lt;0.49),"Medium",AND(N18&gt;=0.3,P18&gt;=0.3),"Medium", AND(N18&lt;=0.3,P18&gt;=0.5),"Low")</f>
        <v>High</v>
      </c>
      <c r="O19" s="370"/>
      <c r="P19" s="370"/>
      <c r="Q19" s="371"/>
      <c r="R19" s="104" t="s">
        <v>462</v>
      </c>
      <c r="S19" s="370" t="str" cm="1">
        <f t="array" ref="S19">_xlfn.IFS(SUM(S17:V17)=0,"Low",S18&gt;0.5,"High",AND(S18&gt;=0.3,U18&lt;0.3),"High",AND(S18&lt;=0.29,U18&lt;0.3),"Medium", AND(S18&lt;=0.3,U18&lt;0.49),"Medium",AND(S18&gt;=0.3,U18&gt;=0.3),"Medium", AND(S18&lt;=0.3,U18&gt;=0.5),"Low")</f>
        <v>Medium</v>
      </c>
      <c r="T19" s="370"/>
      <c r="U19" s="370"/>
      <c r="V19" s="371"/>
      <c r="W19" s="5"/>
      <c r="X19" s="128"/>
      <c r="Y19" s="5"/>
      <c r="Z19" s="5"/>
      <c r="AA19" s="5"/>
      <c r="AB19" s="5"/>
      <c r="AC19" s="5"/>
      <c r="AD19" s="5"/>
      <c r="AE19" s="5"/>
      <c r="AF19" s="5"/>
      <c r="AG19" s="5"/>
      <c r="AH19" s="5"/>
      <c r="AI19" s="5"/>
      <c r="AJ19" s="5"/>
      <c r="AK19" s="5"/>
      <c r="AL19" s="5"/>
      <c r="AM19" s="5"/>
      <c r="AN19" s="5"/>
      <c r="AO19" s="5"/>
      <c r="AP19" s="5"/>
      <c r="AQ19" s="5"/>
      <c r="AR19" s="5"/>
      <c r="AS19" s="5"/>
    </row>
    <row r="20" spans="1:45" ht="16" thickBot="1" x14ac:dyDescent="0.25">
      <c r="A20" s="250" t="s">
        <v>196</v>
      </c>
      <c r="B20" s="251" t="s">
        <v>43</v>
      </c>
      <c r="C20" s="251" t="s">
        <v>45</v>
      </c>
      <c r="D20" s="251" t="s">
        <v>68</v>
      </c>
      <c r="E20" s="252" t="s">
        <v>47</v>
      </c>
      <c r="F20" s="5"/>
      <c r="G20" s="250" t="s">
        <v>196</v>
      </c>
      <c r="H20" s="251" t="s">
        <v>43</v>
      </c>
      <c r="I20" s="251" t="s">
        <v>45</v>
      </c>
      <c r="J20" s="251" t="s">
        <v>68</v>
      </c>
      <c r="K20" s="252" t="s">
        <v>47</v>
      </c>
      <c r="L20" s="5"/>
      <c r="M20" s="257" t="s">
        <v>180</v>
      </c>
      <c r="N20" s="258"/>
      <c r="O20" s="258"/>
      <c r="P20" s="258"/>
      <c r="Q20" s="259"/>
      <c r="R20" s="257" t="s">
        <v>180</v>
      </c>
      <c r="S20" s="258"/>
      <c r="T20" s="258"/>
      <c r="U20" s="258"/>
      <c r="V20" s="259"/>
      <c r="W20" s="5"/>
      <c r="X20" s="128"/>
      <c r="Y20" s="5"/>
      <c r="Z20" s="5"/>
      <c r="AA20" s="5"/>
      <c r="AB20" s="5"/>
      <c r="AC20" s="5"/>
      <c r="AD20" s="5"/>
      <c r="AE20" s="5"/>
      <c r="AF20" s="5"/>
      <c r="AG20" s="5"/>
      <c r="AH20" s="5"/>
      <c r="AI20" s="5"/>
      <c r="AJ20" s="5"/>
      <c r="AK20" s="5"/>
      <c r="AL20" s="5"/>
      <c r="AM20" s="5"/>
      <c r="AN20" s="5"/>
      <c r="AO20" s="5"/>
      <c r="AP20" s="5"/>
      <c r="AQ20" s="5"/>
      <c r="AR20" s="5"/>
      <c r="AS20" s="5"/>
    </row>
    <row r="21" spans="1:45" x14ac:dyDescent="0.2">
      <c r="A21" s="10" t="s">
        <v>428</v>
      </c>
      <c r="B21" s="3">
        <f>'2. Hazard'!P30</f>
        <v>1</v>
      </c>
      <c r="C21" s="3">
        <f>'2. Hazard'!Q30</f>
        <v>0</v>
      </c>
      <c r="D21" s="3">
        <f>'2. Hazard'!R30</f>
        <v>0</v>
      </c>
      <c r="E21" s="14">
        <f>'2. Hazard'!S30</f>
        <v>1</v>
      </c>
      <c r="F21" s="5"/>
      <c r="G21" s="10" t="s">
        <v>428</v>
      </c>
      <c r="H21" s="8">
        <f>'3. Exposure'!P35</f>
        <v>1</v>
      </c>
      <c r="I21" s="8">
        <f>'3. Exposure'!Q35</f>
        <v>1</v>
      </c>
      <c r="J21" s="8">
        <f>'3. Exposure'!R35</f>
        <v>2</v>
      </c>
      <c r="K21" s="12">
        <f>'3. Exposure'!S35</f>
        <v>1</v>
      </c>
      <c r="L21" s="5"/>
      <c r="M21" s="250" t="s">
        <v>196</v>
      </c>
      <c r="N21" s="251" t="s">
        <v>43</v>
      </c>
      <c r="O21" s="251" t="s">
        <v>45</v>
      </c>
      <c r="P21" s="251" t="s">
        <v>68</v>
      </c>
      <c r="Q21" s="252" t="s">
        <v>47</v>
      </c>
      <c r="R21" s="250" t="s">
        <v>196</v>
      </c>
      <c r="S21" s="251" t="s">
        <v>43</v>
      </c>
      <c r="T21" s="251" t="s">
        <v>45</v>
      </c>
      <c r="U21" s="251" t="s">
        <v>68</v>
      </c>
      <c r="V21" s="252" t="s">
        <v>47</v>
      </c>
      <c r="W21" s="5"/>
      <c r="X21" s="128"/>
      <c r="Y21" s="5"/>
      <c r="Z21" s="5"/>
      <c r="AA21" s="5"/>
      <c r="AB21" s="5"/>
      <c r="AC21" s="5"/>
      <c r="AD21" s="5"/>
      <c r="AE21" s="5"/>
      <c r="AF21" s="5"/>
      <c r="AG21" s="5"/>
      <c r="AH21" s="5"/>
      <c r="AI21" s="5"/>
      <c r="AJ21" s="5"/>
      <c r="AK21" s="5"/>
      <c r="AL21" s="5"/>
      <c r="AM21" s="5"/>
      <c r="AN21" s="5"/>
      <c r="AO21" s="5"/>
      <c r="AP21" s="5"/>
      <c r="AQ21" s="5"/>
      <c r="AR21" s="5"/>
      <c r="AS21" s="5"/>
    </row>
    <row r="22" spans="1:45" x14ac:dyDescent="0.2">
      <c r="A22" s="10" t="s">
        <v>100</v>
      </c>
      <c r="B22" s="9">
        <f>'2. Hazard'!P31</f>
        <v>1</v>
      </c>
      <c r="C22" s="9">
        <f>'2. Hazard'!Q31</f>
        <v>0</v>
      </c>
      <c r="D22" s="9">
        <f>'2. Hazard'!R31</f>
        <v>0</v>
      </c>
      <c r="E22" s="13"/>
      <c r="F22" s="5"/>
      <c r="G22" s="10" t="s">
        <v>100</v>
      </c>
      <c r="H22" s="9">
        <f>'3. Exposure'!P36</f>
        <v>0.25</v>
      </c>
      <c r="I22" s="9">
        <f>'3. Exposure'!Q36</f>
        <v>0.25</v>
      </c>
      <c r="J22" s="9">
        <f>'3. Exposure'!R36</f>
        <v>0.5</v>
      </c>
      <c r="K22" s="13"/>
      <c r="L22" s="5"/>
      <c r="M22" s="10" t="s">
        <v>428</v>
      </c>
      <c r="N22" s="8">
        <f>'4. Sensitivity'!O49</f>
        <v>0</v>
      </c>
      <c r="O22" s="8">
        <f>'4. Sensitivity'!P49</f>
        <v>0</v>
      </c>
      <c r="P22" s="8">
        <f>'4. Sensitivity'!Q49</f>
        <v>0</v>
      </c>
      <c r="Q22" s="12">
        <f>'4. Sensitivity'!R49</f>
        <v>0</v>
      </c>
      <c r="R22" s="10" t="s">
        <v>428</v>
      </c>
      <c r="S22" s="8">
        <f>'5. Adaptive capacity'!O43</f>
        <v>1</v>
      </c>
      <c r="T22" s="8">
        <f>'5. Adaptive capacity'!P43</f>
        <v>0</v>
      </c>
      <c r="U22" s="8">
        <f>'5. Adaptive capacity'!Q43</f>
        <v>0</v>
      </c>
      <c r="V22" s="12">
        <f>'5. Adaptive capacity'!R43</f>
        <v>1</v>
      </c>
      <c r="W22" s="5"/>
      <c r="X22" s="128"/>
      <c r="Y22" s="5"/>
      <c r="Z22" s="5"/>
      <c r="AA22" s="5"/>
      <c r="AB22" s="5"/>
      <c r="AC22" s="5"/>
      <c r="AD22" s="5"/>
      <c r="AE22" s="5"/>
      <c r="AF22" s="5"/>
      <c r="AG22" s="5"/>
      <c r="AH22" s="5"/>
      <c r="AI22" s="5"/>
      <c r="AJ22" s="5"/>
      <c r="AK22" s="5"/>
      <c r="AL22" s="5"/>
      <c r="AM22" s="5"/>
      <c r="AN22" s="5"/>
      <c r="AO22" s="5"/>
      <c r="AP22" s="5"/>
      <c r="AQ22" s="5"/>
      <c r="AR22" s="5"/>
      <c r="AS22" s="5"/>
    </row>
    <row r="23" spans="1:45" ht="16" thickBot="1" x14ac:dyDescent="0.25">
      <c r="A23" s="104" t="s">
        <v>462</v>
      </c>
      <c r="B23" s="370" t="str" cm="1">
        <f t="array" ref="B23">_xlfn.IFS(SUM(B21:E21)=0,"Low",B22&gt;0.5,"High",AND(B22&gt;=0.3,D22&lt;0.3),"High",AND(B22&lt;=0.29,D22&lt;0.3),"Medium", AND(B22&lt;=0.3,D22&lt;0.49),"Medium",AND(B22&gt;=0.3,D22&gt;=0.3),"Medium", AND(B22&lt;=0.3,D22&gt;=0.5),"Low")</f>
        <v>High</v>
      </c>
      <c r="C23" s="370"/>
      <c r="D23" s="370"/>
      <c r="E23" s="371"/>
      <c r="F23" s="5"/>
      <c r="G23" s="104" t="s">
        <v>462</v>
      </c>
      <c r="H23" s="370" t="str" cm="1">
        <f t="array" ref="H23">_xlfn.IFS(SUM(H21:K21)=0,"Low",H22&gt;0.5,"High",AND(H22&gt;=0.3,J22&lt;0.3),"High",AND(H22&lt;=0.29,J22&lt;0.3),"Medium", AND(H22&lt;=0.3,J22&lt;0.49),"Medium",AND(H22&gt;=0.3,J22&gt;=0.3),"Medium", AND(H22&lt;=0.3,J22&gt;=0.5),"Low")</f>
        <v>Low</v>
      </c>
      <c r="I23" s="370"/>
      <c r="J23" s="370"/>
      <c r="K23" s="371"/>
      <c r="L23" s="5"/>
      <c r="M23" s="10" t="s">
        <v>100</v>
      </c>
      <c r="N23" s="9" t="e">
        <f>'4. Sensitivity'!O50</f>
        <v>#DIV/0!</v>
      </c>
      <c r="O23" s="9" t="e">
        <f>'4. Sensitivity'!P50</f>
        <v>#DIV/0!</v>
      </c>
      <c r="P23" s="9" t="e">
        <f>'4. Sensitivity'!Q50</f>
        <v>#DIV/0!</v>
      </c>
      <c r="Q23" s="13"/>
      <c r="R23" s="10" t="s">
        <v>100</v>
      </c>
      <c r="S23" s="9">
        <f>'5. Adaptive capacity'!O44</f>
        <v>1</v>
      </c>
      <c r="T23" s="9">
        <f>'5. Adaptive capacity'!P44</f>
        <v>0</v>
      </c>
      <c r="U23" s="9">
        <f>'5. Adaptive capacity'!Q44</f>
        <v>0</v>
      </c>
      <c r="V23" s="13"/>
      <c r="W23" s="5"/>
      <c r="X23" s="128"/>
      <c r="Y23" s="5"/>
      <c r="Z23" s="5"/>
      <c r="AA23" s="5"/>
      <c r="AB23" s="5"/>
      <c r="AC23" s="5"/>
      <c r="AD23" s="5"/>
      <c r="AE23" s="5"/>
      <c r="AF23" s="5"/>
      <c r="AG23" s="5"/>
      <c r="AH23" s="5"/>
      <c r="AI23" s="5"/>
      <c r="AJ23" s="5"/>
      <c r="AK23" s="5"/>
      <c r="AL23" s="5"/>
      <c r="AM23" s="5"/>
      <c r="AN23" s="5"/>
      <c r="AO23" s="5"/>
      <c r="AP23" s="5"/>
      <c r="AQ23" s="5"/>
      <c r="AR23" s="5"/>
      <c r="AS23" s="5"/>
    </row>
    <row r="24" spans="1:45" ht="16" thickBot="1" x14ac:dyDescent="0.25">
      <c r="A24" s="352" t="s">
        <v>460</v>
      </c>
      <c r="B24" s="353"/>
      <c r="C24" s="353"/>
      <c r="D24" s="353"/>
      <c r="E24" s="354"/>
      <c r="F24" s="5"/>
      <c r="G24" s="364" t="s">
        <v>331</v>
      </c>
      <c r="H24" s="365"/>
      <c r="I24" s="365"/>
      <c r="J24" s="365"/>
      <c r="K24" s="366"/>
      <c r="L24" s="5"/>
      <c r="M24" s="104" t="s">
        <v>462</v>
      </c>
      <c r="N24" s="370" t="str" cm="1">
        <f t="array" ref="N24">_xlfn.IFS(SUM(N22:Q22)=0,"Low",N23&gt;0.5,"High",AND(N23&gt;=0.3,P23&lt;0.3),"High",AND(N23&lt;=0.29,P23&lt;0.3),"Medium", AND(N23&lt;=0.3,P23&lt;0.49),"Medium",AND(N23&gt;=0.3,P23&gt;=0.3),"Medium", AND(N23&lt;=0.3,P23&gt;=0.5),"Low")</f>
        <v>Low</v>
      </c>
      <c r="O24" s="370"/>
      <c r="P24" s="370"/>
      <c r="Q24" s="371"/>
      <c r="R24" s="104" t="s">
        <v>462</v>
      </c>
      <c r="S24" s="370" t="str" cm="1">
        <f t="array" ref="S24">_xlfn.IFS(SUM(S22:V22)=0,"Low",S23&gt;0.5,"High",AND(S23&gt;=0.3,U23&lt;0.3),"High",AND(S23&lt;=0.29,U23&lt;0.3),"Medium", AND(S23&lt;=0.3,U23&lt;0.49),"Medium",AND(S23&gt;=0.3,U23&gt;=0.3),"Medium", AND(S23&lt;=0.3,U23&gt;=0.5),"Low")</f>
        <v>High</v>
      </c>
      <c r="T24" s="370"/>
      <c r="U24" s="370"/>
      <c r="V24" s="371"/>
      <c r="W24" s="5"/>
      <c r="X24" s="128"/>
      <c r="Y24" s="5"/>
      <c r="Z24" s="5"/>
      <c r="AA24" s="5"/>
      <c r="AB24" s="5"/>
      <c r="AC24" s="5"/>
      <c r="AD24" s="5"/>
      <c r="AE24" s="5"/>
      <c r="AF24" s="5"/>
      <c r="AG24" s="5"/>
      <c r="AH24" s="5"/>
      <c r="AI24" s="5"/>
      <c r="AJ24" s="5"/>
      <c r="AK24" s="5"/>
      <c r="AL24" s="5"/>
      <c r="AM24" s="5"/>
      <c r="AN24" s="5"/>
      <c r="AO24" s="5"/>
      <c r="AP24" s="5"/>
      <c r="AQ24" s="5"/>
      <c r="AR24" s="5"/>
      <c r="AS24" s="5"/>
    </row>
    <row r="25" spans="1:45" ht="16" thickBot="1" x14ac:dyDescent="0.25">
      <c r="A25" s="244" t="s">
        <v>196</v>
      </c>
      <c r="B25" s="245" t="s">
        <v>43</v>
      </c>
      <c r="C25" s="245" t="s">
        <v>427</v>
      </c>
      <c r="D25" s="245" t="s">
        <v>68</v>
      </c>
      <c r="E25" s="246" t="s">
        <v>47</v>
      </c>
      <c r="F25" s="5"/>
      <c r="G25" s="250" t="s">
        <v>196</v>
      </c>
      <c r="H25" s="251" t="s">
        <v>43</v>
      </c>
      <c r="I25" s="251" t="s">
        <v>45</v>
      </c>
      <c r="J25" s="251" t="s">
        <v>68</v>
      </c>
      <c r="K25" s="252" t="s">
        <v>47</v>
      </c>
      <c r="L25" s="5"/>
      <c r="M25" s="257" t="s">
        <v>194</v>
      </c>
      <c r="N25" s="258"/>
      <c r="O25" s="258"/>
      <c r="P25" s="258"/>
      <c r="Q25" s="259"/>
      <c r="R25" s="257" t="s">
        <v>194</v>
      </c>
      <c r="S25" s="258"/>
      <c r="T25" s="258"/>
      <c r="U25" s="258"/>
      <c r="V25" s="259"/>
      <c r="W25" s="5"/>
      <c r="X25" s="128"/>
      <c r="Y25" s="5"/>
      <c r="Z25" s="5"/>
      <c r="AA25" s="5"/>
      <c r="AB25" s="5"/>
      <c r="AC25" s="5"/>
      <c r="AD25" s="5"/>
      <c r="AE25" s="5"/>
      <c r="AF25" s="5"/>
      <c r="AG25" s="5"/>
      <c r="AH25" s="5"/>
      <c r="AI25" s="5"/>
      <c r="AJ25" s="5"/>
      <c r="AK25" s="5"/>
      <c r="AL25" s="5"/>
      <c r="AM25" s="5"/>
      <c r="AN25" s="5"/>
      <c r="AO25" s="5"/>
      <c r="AP25" s="5"/>
      <c r="AQ25" s="5"/>
      <c r="AR25" s="5"/>
      <c r="AS25" s="5"/>
    </row>
    <row r="26" spans="1:45" x14ac:dyDescent="0.2">
      <c r="A26" s="10" t="s">
        <v>428</v>
      </c>
      <c r="B26" s="8">
        <f>'2. Hazard'!P22</f>
        <v>3</v>
      </c>
      <c r="C26" s="8">
        <f>'2. Hazard'!Q22</f>
        <v>3</v>
      </c>
      <c r="D26" s="8">
        <f>'2. Hazard'!R22</f>
        <v>2</v>
      </c>
      <c r="E26" s="12">
        <f>'2. Hazard'!S22</f>
        <v>1</v>
      </c>
      <c r="F26" s="5"/>
      <c r="G26" s="10" t="s">
        <v>428</v>
      </c>
      <c r="H26" s="8">
        <f>'3. Exposure'!P38</f>
        <v>0</v>
      </c>
      <c r="I26" s="8">
        <f>'3. Exposure'!Q38</f>
        <v>0</v>
      </c>
      <c r="J26" s="8">
        <f>'3. Exposure'!R38</f>
        <v>0</v>
      </c>
      <c r="K26" s="12">
        <f>'3. Exposure'!S38</f>
        <v>0</v>
      </c>
      <c r="L26" s="5"/>
      <c r="M26" s="250" t="s">
        <v>196</v>
      </c>
      <c r="N26" s="251" t="s">
        <v>43</v>
      </c>
      <c r="O26" s="251" t="s">
        <v>45</v>
      </c>
      <c r="P26" s="251" t="s">
        <v>68</v>
      </c>
      <c r="Q26" s="252" t="s">
        <v>47</v>
      </c>
      <c r="R26" s="250" t="s">
        <v>196</v>
      </c>
      <c r="S26" s="251" t="s">
        <v>43</v>
      </c>
      <c r="T26" s="251" t="s">
        <v>45</v>
      </c>
      <c r="U26" s="251" t="s">
        <v>68</v>
      </c>
      <c r="V26" s="252" t="s">
        <v>47</v>
      </c>
      <c r="W26" s="5"/>
      <c r="X26" s="128"/>
      <c r="Y26" s="5"/>
      <c r="Z26" s="5"/>
      <c r="AA26" s="5"/>
      <c r="AB26" s="5"/>
      <c r="AC26" s="5"/>
      <c r="AD26" s="5"/>
      <c r="AE26" s="5"/>
      <c r="AF26" s="5"/>
      <c r="AG26" s="5"/>
      <c r="AH26" s="5"/>
      <c r="AI26" s="5"/>
      <c r="AJ26" s="5"/>
      <c r="AK26" s="5"/>
      <c r="AL26" s="5"/>
      <c r="AM26" s="5"/>
      <c r="AN26" s="5"/>
      <c r="AO26" s="5"/>
      <c r="AP26" s="5"/>
      <c r="AQ26" s="5"/>
      <c r="AR26" s="5"/>
      <c r="AS26" s="5"/>
    </row>
    <row r="27" spans="1:45" x14ac:dyDescent="0.2">
      <c r="A27" s="10" t="s">
        <v>100</v>
      </c>
      <c r="B27" s="9">
        <f>'2. Hazard'!P23</f>
        <v>0.375</v>
      </c>
      <c r="C27" s="9">
        <f>'2. Hazard'!Q23</f>
        <v>0.375</v>
      </c>
      <c r="D27" s="9">
        <f>'2. Hazard'!R23</f>
        <v>0.25</v>
      </c>
      <c r="E27" s="13"/>
      <c r="F27" s="5"/>
      <c r="G27" s="10" t="s">
        <v>100</v>
      </c>
      <c r="H27" s="9" t="e">
        <f>'3. Exposure'!P39</f>
        <v>#DIV/0!</v>
      </c>
      <c r="I27" s="9" t="e">
        <f>'3. Exposure'!Q39</f>
        <v>#DIV/0!</v>
      </c>
      <c r="J27" s="9" t="e">
        <f>'3. Exposure'!R39</f>
        <v>#DIV/0!</v>
      </c>
      <c r="K27" s="13"/>
      <c r="L27" s="5"/>
      <c r="M27" s="10" t="s">
        <v>428</v>
      </c>
      <c r="N27" s="8">
        <f>'4. Sensitivity'!O52</f>
        <v>0</v>
      </c>
      <c r="O27" s="8">
        <f>'4. Sensitivity'!P52</f>
        <v>0</v>
      </c>
      <c r="P27" s="8">
        <f>'4. Sensitivity'!Q52</f>
        <v>0</v>
      </c>
      <c r="Q27" s="12">
        <f>'4. Sensitivity'!R52</f>
        <v>0</v>
      </c>
      <c r="R27" s="10" t="s">
        <v>428</v>
      </c>
      <c r="S27" s="8">
        <f>'5. Adaptive capacity'!O46</f>
        <v>0</v>
      </c>
      <c r="T27" s="8">
        <f>'5. Adaptive capacity'!P46</f>
        <v>0</v>
      </c>
      <c r="U27" s="8">
        <f>'5. Adaptive capacity'!Q46</f>
        <v>0</v>
      </c>
      <c r="V27" s="12">
        <f>'5. Adaptive capacity'!R46</f>
        <v>0</v>
      </c>
      <c r="W27" s="5"/>
      <c r="X27" s="128"/>
      <c r="Y27" s="5"/>
      <c r="Z27" s="5"/>
      <c r="AA27" s="5"/>
      <c r="AB27" s="5"/>
      <c r="AC27" s="5"/>
      <c r="AD27" s="5"/>
      <c r="AE27" s="5"/>
      <c r="AF27" s="5"/>
      <c r="AG27" s="5"/>
      <c r="AH27" s="5"/>
      <c r="AI27" s="5"/>
      <c r="AJ27" s="5"/>
      <c r="AK27" s="5"/>
      <c r="AL27" s="5"/>
      <c r="AM27" s="5"/>
      <c r="AN27" s="5"/>
      <c r="AO27" s="5"/>
      <c r="AP27" s="5"/>
      <c r="AQ27" s="5"/>
      <c r="AR27" s="5"/>
      <c r="AS27" s="5"/>
    </row>
    <row r="28" spans="1:45" ht="16" thickBot="1" x14ac:dyDescent="0.25">
      <c r="A28" s="104" t="s">
        <v>429</v>
      </c>
      <c r="B28" s="370" t="str" cm="1">
        <f t="array" ref="B28">_xlfn.IFS(SUM(B26:E26)=0,"Low",B27&gt;0.5,"High",AND(B27&gt;=0.3,D27&lt;0.3),"High",AND(B27&lt;=0.29,D27&lt;0.3),"Medium", AND(B27&lt;=0.3,D27&lt;0.49),"Medium",AND(B27&gt;=0.3,D27&gt;=0.3),"Medium", AND(B27&lt;=0.3,D27&gt;=0.5),"Low")</f>
        <v>High</v>
      </c>
      <c r="C28" s="370"/>
      <c r="D28" s="370"/>
      <c r="E28" s="371"/>
      <c r="F28" s="5"/>
      <c r="G28" s="104" t="s">
        <v>462</v>
      </c>
      <c r="H28" s="370" t="str" cm="1">
        <f t="array" ref="H28">_xlfn.IFS(SUM(H26:K26)=0,"Low",H27&gt;0.5,"High",AND(H27&gt;=0.3,J27&lt;0.3),"High",AND(H27&lt;=0.29,J27&lt;0.3),"Medium", AND(H27&lt;=0.3,J27&lt;0.49),"Medium",AND(H27&gt;=0.3,J27&gt;=0.3),"Medium", AND(H27&lt;=0.3,J27&gt;=0.5),"Low")</f>
        <v>Low</v>
      </c>
      <c r="I28" s="370"/>
      <c r="J28" s="370"/>
      <c r="K28" s="371"/>
      <c r="L28" s="5"/>
      <c r="M28" s="10" t="s">
        <v>100</v>
      </c>
      <c r="N28" s="9" t="e">
        <f>'4. Sensitivity'!O53</f>
        <v>#DIV/0!</v>
      </c>
      <c r="O28" s="9" t="e">
        <f>'4. Sensitivity'!P53</f>
        <v>#DIV/0!</v>
      </c>
      <c r="P28" s="9" t="e">
        <f>'4. Sensitivity'!Q53</f>
        <v>#DIV/0!</v>
      </c>
      <c r="Q28" s="13"/>
      <c r="R28" s="10" t="s">
        <v>100</v>
      </c>
      <c r="S28" s="9" t="e">
        <f>'5. Adaptive capacity'!O47</f>
        <v>#DIV/0!</v>
      </c>
      <c r="T28" s="9" t="e">
        <f>'5. Adaptive capacity'!P47</f>
        <v>#DIV/0!</v>
      </c>
      <c r="U28" s="9" t="e">
        <f>'5. Adaptive capacity'!Q47</f>
        <v>#DIV/0!</v>
      </c>
      <c r="V28" s="13"/>
      <c r="W28" s="5"/>
      <c r="X28" s="128"/>
      <c r="Y28" s="5"/>
      <c r="Z28" s="5"/>
      <c r="AA28" s="5"/>
      <c r="AB28" s="5"/>
      <c r="AC28" s="5"/>
      <c r="AD28" s="5"/>
      <c r="AE28" s="5"/>
      <c r="AF28" s="5"/>
      <c r="AG28" s="5"/>
      <c r="AH28" s="5"/>
      <c r="AI28" s="5"/>
      <c r="AJ28" s="5"/>
      <c r="AK28" s="5"/>
      <c r="AL28" s="5"/>
      <c r="AM28" s="5"/>
      <c r="AN28" s="5"/>
      <c r="AO28" s="5"/>
      <c r="AP28" s="5"/>
      <c r="AQ28" s="5"/>
      <c r="AR28" s="5"/>
      <c r="AS28" s="5"/>
    </row>
    <row r="29" spans="1:45" ht="16" thickBot="1" x14ac:dyDescent="0.25">
      <c r="A29" s="29"/>
      <c r="B29" s="5"/>
      <c r="C29" s="5"/>
      <c r="D29" s="5"/>
      <c r="E29" s="5"/>
      <c r="F29" s="5"/>
      <c r="G29" s="364" t="s">
        <v>180</v>
      </c>
      <c r="H29" s="365"/>
      <c r="I29" s="365"/>
      <c r="J29" s="365"/>
      <c r="K29" s="366"/>
      <c r="L29" s="5"/>
      <c r="M29" s="104" t="s">
        <v>462</v>
      </c>
      <c r="N29" s="370" t="str" cm="1">
        <f t="array" ref="N29">_xlfn.IFS(SUM(N27:Q27)=0,"Low",N28&gt;0.5,"High",AND(N28&gt;=0.3,P28&lt;0.3),"High",AND(N28&lt;=0.29,P28&lt;0.3),"Medium", AND(N28&lt;=0.3,P28&lt;0.49),"Medium",AND(N28&gt;=0.3,P28&gt;=0.3),"Medium", AND(N28&lt;=0.3,P28&gt;=0.5),"Low")</f>
        <v>Low</v>
      </c>
      <c r="O29" s="370"/>
      <c r="P29" s="370"/>
      <c r="Q29" s="371"/>
      <c r="R29" s="104" t="s">
        <v>462</v>
      </c>
      <c r="S29" s="370" t="str" cm="1">
        <f t="array" ref="S29">_xlfn.IFS(SUM(S27:V27)=0,"Low",S28&gt;0.5,"High",AND(S28&gt;=0.3,U28&lt;0.3),"High",AND(S28&lt;=0.29,U28&lt;0.3),"Medium", AND(S28&lt;=0.3,U28&lt;0.49),"Medium",AND(S28&gt;=0.3,U28&gt;=0.3),"Medium", AND(S28&lt;=0.3,U28&gt;=0.5),"Low")</f>
        <v>Low</v>
      </c>
      <c r="T29" s="370"/>
      <c r="U29" s="370"/>
      <c r="V29" s="371"/>
      <c r="W29" s="5"/>
      <c r="X29" s="128"/>
      <c r="Y29" s="5"/>
      <c r="Z29" s="5"/>
      <c r="AA29" s="5"/>
      <c r="AB29" s="5"/>
      <c r="AC29" s="5"/>
      <c r="AD29" s="5"/>
      <c r="AE29" s="5"/>
      <c r="AF29" s="5"/>
      <c r="AG29" s="5"/>
      <c r="AH29" s="5"/>
      <c r="AI29" s="5"/>
      <c r="AJ29" s="5"/>
      <c r="AK29" s="5"/>
      <c r="AL29" s="5"/>
      <c r="AM29" s="5"/>
      <c r="AN29" s="5"/>
      <c r="AO29" s="5"/>
      <c r="AP29" s="5"/>
      <c r="AQ29" s="5"/>
      <c r="AR29" s="5"/>
      <c r="AS29" s="5"/>
    </row>
    <row r="30" spans="1:45" ht="16" thickBot="1" x14ac:dyDescent="0.25">
      <c r="A30" s="29"/>
      <c r="B30" s="5"/>
      <c r="C30" s="5"/>
      <c r="D30" s="5"/>
      <c r="E30" s="5"/>
      <c r="F30" s="5"/>
      <c r="G30" s="250" t="s">
        <v>196</v>
      </c>
      <c r="H30" s="251" t="s">
        <v>43</v>
      </c>
      <c r="I30" s="251" t="s">
        <v>45</v>
      </c>
      <c r="J30" s="251" t="s">
        <v>68</v>
      </c>
      <c r="K30" s="252" t="s">
        <v>47</v>
      </c>
      <c r="L30" s="5"/>
      <c r="M30" s="257" t="s">
        <v>331</v>
      </c>
      <c r="N30" s="258"/>
      <c r="O30" s="258"/>
      <c r="P30" s="258"/>
      <c r="Q30" s="259"/>
      <c r="R30" s="257" t="s">
        <v>331</v>
      </c>
      <c r="S30" s="258"/>
      <c r="T30" s="258"/>
      <c r="U30" s="258"/>
      <c r="V30" s="259"/>
      <c r="W30" s="5"/>
      <c r="X30" s="128"/>
      <c r="Y30" s="5"/>
      <c r="Z30" s="5"/>
      <c r="AA30" s="5"/>
      <c r="AB30" s="5"/>
      <c r="AC30" s="5"/>
      <c r="AD30" s="5"/>
      <c r="AE30" s="5"/>
      <c r="AF30" s="5"/>
      <c r="AG30" s="5"/>
      <c r="AH30" s="5"/>
      <c r="AI30" s="5"/>
      <c r="AJ30" s="5"/>
      <c r="AK30" s="5"/>
      <c r="AL30" s="5"/>
      <c r="AM30" s="5"/>
      <c r="AN30" s="5"/>
      <c r="AO30" s="5"/>
      <c r="AP30" s="5"/>
      <c r="AQ30" s="5"/>
      <c r="AR30" s="5"/>
      <c r="AS30" s="5"/>
    </row>
    <row r="31" spans="1:45" x14ac:dyDescent="0.2">
      <c r="A31" s="29"/>
      <c r="B31" s="5"/>
      <c r="C31" s="5"/>
      <c r="D31" s="5"/>
      <c r="E31" s="5"/>
      <c r="F31" s="5"/>
      <c r="G31" s="10" t="s">
        <v>428</v>
      </c>
      <c r="H31" s="8">
        <f>'3. Exposure'!P41</f>
        <v>0</v>
      </c>
      <c r="I31" s="8">
        <f>'3. Exposure'!Q41</f>
        <v>0</v>
      </c>
      <c r="J31" s="8">
        <f>'3. Exposure'!R41</f>
        <v>0</v>
      </c>
      <c r="K31" s="12">
        <f>'3. Exposure'!S41</f>
        <v>0</v>
      </c>
      <c r="L31" s="5"/>
      <c r="M31" s="250" t="s">
        <v>196</v>
      </c>
      <c r="N31" s="251" t="s">
        <v>43</v>
      </c>
      <c r="O31" s="251" t="s">
        <v>45</v>
      </c>
      <c r="P31" s="251" t="s">
        <v>68</v>
      </c>
      <c r="Q31" s="252" t="s">
        <v>47</v>
      </c>
      <c r="R31" s="250" t="s">
        <v>196</v>
      </c>
      <c r="S31" s="251" t="s">
        <v>43</v>
      </c>
      <c r="T31" s="251" t="s">
        <v>45</v>
      </c>
      <c r="U31" s="251" t="s">
        <v>68</v>
      </c>
      <c r="V31" s="252" t="s">
        <v>47</v>
      </c>
      <c r="W31" s="5"/>
      <c r="X31" s="128"/>
      <c r="Y31" s="5"/>
      <c r="Z31" s="5"/>
      <c r="AA31" s="5"/>
      <c r="AB31" s="5"/>
      <c r="AC31" s="5"/>
      <c r="AD31" s="5"/>
      <c r="AE31" s="5"/>
      <c r="AF31" s="5"/>
      <c r="AG31" s="5"/>
      <c r="AH31" s="5"/>
      <c r="AI31" s="5"/>
      <c r="AJ31" s="5"/>
      <c r="AK31" s="5"/>
      <c r="AL31" s="5"/>
      <c r="AM31" s="5"/>
      <c r="AN31" s="5"/>
      <c r="AO31" s="5"/>
      <c r="AP31" s="5"/>
      <c r="AQ31" s="5"/>
      <c r="AR31" s="5"/>
      <c r="AS31" s="5"/>
    </row>
    <row r="32" spans="1:45" x14ac:dyDescent="0.2">
      <c r="A32" s="29"/>
      <c r="B32" s="5"/>
      <c r="C32" s="5"/>
      <c r="D32" s="5"/>
      <c r="E32" s="5"/>
      <c r="F32" s="5"/>
      <c r="G32" s="10" t="s">
        <v>100</v>
      </c>
      <c r="H32" s="9" t="e">
        <f>'3. Exposure'!P42</f>
        <v>#DIV/0!</v>
      </c>
      <c r="I32" s="9" t="e">
        <f>'3. Exposure'!Q42</f>
        <v>#DIV/0!</v>
      </c>
      <c r="J32" s="9" t="e">
        <f>'3. Exposure'!R42</f>
        <v>#DIV/0!</v>
      </c>
      <c r="K32" s="13"/>
      <c r="L32" s="5"/>
      <c r="M32" s="10" t="s">
        <v>428</v>
      </c>
      <c r="N32" s="8">
        <f>'4. Sensitivity'!O55</f>
        <v>0</v>
      </c>
      <c r="O32" s="8">
        <f>'4. Sensitivity'!P55</f>
        <v>0</v>
      </c>
      <c r="P32" s="8">
        <f>'4. Sensitivity'!Q55</f>
        <v>0</v>
      </c>
      <c r="Q32" s="12">
        <f>'4. Sensitivity'!R55</f>
        <v>0</v>
      </c>
      <c r="R32" s="10" t="s">
        <v>428</v>
      </c>
      <c r="S32" s="8">
        <f>'5. Adaptive capacity'!O49</f>
        <v>0</v>
      </c>
      <c r="T32" s="8">
        <f>'5. Adaptive capacity'!P49</f>
        <v>0</v>
      </c>
      <c r="U32" s="8">
        <f>'5. Adaptive capacity'!Q49</f>
        <v>0</v>
      </c>
      <c r="V32" s="12">
        <f>'5. Adaptive capacity'!R49</f>
        <v>0</v>
      </c>
      <c r="W32" s="5"/>
      <c r="X32" s="128"/>
      <c r="Y32" s="5"/>
      <c r="Z32" s="5"/>
      <c r="AA32" s="5"/>
      <c r="AB32" s="5"/>
      <c r="AC32" s="5"/>
      <c r="AD32" s="5"/>
      <c r="AE32" s="5"/>
      <c r="AF32" s="5"/>
      <c r="AG32" s="5"/>
      <c r="AH32" s="5"/>
      <c r="AI32" s="5"/>
      <c r="AJ32" s="5"/>
      <c r="AK32" s="5"/>
      <c r="AL32" s="5"/>
      <c r="AM32" s="5"/>
      <c r="AN32" s="5"/>
      <c r="AO32" s="5"/>
      <c r="AP32" s="5"/>
      <c r="AQ32" s="5"/>
      <c r="AR32" s="5"/>
      <c r="AS32" s="5"/>
    </row>
    <row r="33" spans="1:45" ht="16" thickBot="1" x14ac:dyDescent="0.25">
      <c r="A33" s="29"/>
      <c r="B33" s="5"/>
      <c r="C33" s="5"/>
      <c r="D33" s="5"/>
      <c r="E33" s="5"/>
      <c r="F33" s="5"/>
      <c r="G33" s="104" t="s">
        <v>462</v>
      </c>
      <c r="H33" s="370" t="str" cm="1">
        <f t="array" ref="H33">_xlfn.IFS(SUM(H31:K31)=0,"Low",H32&gt;0.5,"High",AND(H32&gt;=0.3,J32&lt;0.3),"High",AND(H32&lt;=0.29,J32&lt;0.3),"Medium", AND(H32&lt;=0.3,J32&lt;0.49),"Medium",AND(H32&gt;=0.3,J32&gt;=0.3),"Medium", AND(H32&lt;=0.3,J32&gt;=0.5),"Low")</f>
        <v>Low</v>
      </c>
      <c r="I33" s="370"/>
      <c r="J33" s="370"/>
      <c r="K33" s="371"/>
      <c r="L33" s="5"/>
      <c r="M33" s="10" t="s">
        <v>100</v>
      </c>
      <c r="N33" s="9" t="e">
        <f>'4. Sensitivity'!O56</f>
        <v>#DIV/0!</v>
      </c>
      <c r="O33" s="9" t="e">
        <f>'4. Sensitivity'!P56</f>
        <v>#DIV/0!</v>
      </c>
      <c r="P33" s="9" t="e">
        <f>'4. Sensitivity'!Q56</f>
        <v>#DIV/0!</v>
      </c>
      <c r="Q33" s="13"/>
      <c r="R33" s="10" t="s">
        <v>100</v>
      </c>
      <c r="S33" s="9" t="e">
        <f>'5. Adaptive capacity'!O50</f>
        <v>#DIV/0!</v>
      </c>
      <c r="T33" s="9" t="e">
        <f>'5. Adaptive capacity'!P50</f>
        <v>#DIV/0!</v>
      </c>
      <c r="U33" s="9" t="e">
        <f>'5. Adaptive capacity'!Q50</f>
        <v>#DIV/0!</v>
      </c>
      <c r="V33" s="13"/>
      <c r="W33" s="5"/>
      <c r="X33" s="128"/>
      <c r="Y33" s="5"/>
      <c r="Z33" s="5"/>
      <c r="AA33" s="5"/>
      <c r="AB33" s="5"/>
      <c r="AC33" s="5"/>
      <c r="AD33" s="5"/>
      <c r="AE33" s="5"/>
      <c r="AF33" s="5"/>
      <c r="AG33" s="5"/>
      <c r="AH33" s="5"/>
      <c r="AI33" s="5"/>
      <c r="AJ33" s="5"/>
      <c r="AK33" s="5"/>
      <c r="AL33" s="5"/>
      <c r="AM33" s="5"/>
      <c r="AN33" s="5"/>
      <c r="AO33" s="5"/>
      <c r="AP33" s="5"/>
      <c r="AQ33" s="5"/>
      <c r="AR33" s="5"/>
      <c r="AS33" s="5"/>
    </row>
    <row r="34" spans="1:45" ht="16" thickBot="1" x14ac:dyDescent="0.25">
      <c r="A34" s="29"/>
      <c r="B34" s="5"/>
      <c r="C34" s="5"/>
      <c r="D34" s="5"/>
      <c r="E34" s="5"/>
      <c r="F34" s="5"/>
      <c r="G34" s="367" t="s">
        <v>460</v>
      </c>
      <c r="H34" s="368"/>
      <c r="I34" s="368"/>
      <c r="J34" s="368"/>
      <c r="K34" s="369"/>
      <c r="L34" s="5"/>
      <c r="M34" s="104" t="s">
        <v>462</v>
      </c>
      <c r="N34" s="370" t="str" cm="1">
        <f t="array" ref="N34">_xlfn.IFS(SUM(N32:Q32)=0,"Low",N33&gt;0.5,"High",AND(N33&gt;=0.3,P33&lt;0.3),"High",AND(N33&lt;=0.29,P33&lt;0.3),"Medium", AND(N33&lt;=0.3,P33&lt;0.49),"Medium",AND(N33&gt;=0.3,P33&gt;=0.3),"Medium", AND(N33&lt;=0.3,P33&gt;=0.5),"Low")</f>
        <v>Low</v>
      </c>
      <c r="O34" s="370"/>
      <c r="P34" s="370"/>
      <c r="Q34" s="371"/>
      <c r="R34" s="104" t="s">
        <v>462</v>
      </c>
      <c r="S34" s="370" t="str" cm="1">
        <f t="array" ref="S34">_xlfn.IFS(SUM(S32:V32)=0,"Low",S33&gt;0.5,"High",AND(S33&gt;=0.3,U33&lt;0.3),"High",AND(S33&lt;=0.29,U33&lt;0.3),"Medium", AND(S33&lt;=0.3,U33&lt;0.49),"Medium",AND(S33&gt;=0.3,U33&gt;=0.3),"Medium", AND(S33&lt;=0.3,U33&gt;=0.5),"Low")</f>
        <v>Low</v>
      </c>
      <c r="T34" s="370"/>
      <c r="U34" s="370"/>
      <c r="V34" s="371"/>
      <c r="W34" s="5"/>
      <c r="X34" s="128"/>
      <c r="Y34" s="5"/>
      <c r="Z34" s="5"/>
      <c r="AA34" s="5"/>
      <c r="AB34" s="5"/>
      <c r="AC34" s="5"/>
      <c r="AD34" s="5"/>
      <c r="AE34" s="5"/>
      <c r="AF34" s="5"/>
      <c r="AG34" s="5"/>
      <c r="AH34" s="5"/>
      <c r="AI34" s="5"/>
      <c r="AJ34" s="5"/>
      <c r="AK34" s="5"/>
      <c r="AL34" s="5"/>
      <c r="AM34" s="5"/>
      <c r="AN34" s="5"/>
      <c r="AO34" s="5"/>
      <c r="AP34" s="5"/>
      <c r="AQ34" s="5"/>
      <c r="AR34" s="5"/>
      <c r="AS34" s="5"/>
    </row>
    <row r="35" spans="1:45" ht="16" thickBot="1" x14ac:dyDescent="0.25">
      <c r="A35" s="29"/>
      <c r="B35" s="5"/>
      <c r="C35" s="5"/>
      <c r="D35" s="5"/>
      <c r="E35" s="5"/>
      <c r="F35" s="5"/>
      <c r="G35" s="250" t="s">
        <v>196</v>
      </c>
      <c r="H35" s="251" t="s">
        <v>43</v>
      </c>
      <c r="I35" s="251" t="s">
        <v>45</v>
      </c>
      <c r="J35" s="251" t="s">
        <v>68</v>
      </c>
      <c r="K35" s="252" t="s">
        <v>47</v>
      </c>
      <c r="L35" s="5"/>
      <c r="M35" s="116" t="s">
        <v>460</v>
      </c>
      <c r="N35" s="260"/>
      <c r="O35" s="260"/>
      <c r="P35" s="260"/>
      <c r="Q35" s="261"/>
      <c r="R35" s="120" t="s">
        <v>460</v>
      </c>
      <c r="S35" s="121"/>
      <c r="T35" s="121"/>
      <c r="U35" s="121"/>
      <c r="V35" s="122"/>
      <c r="W35" s="5"/>
      <c r="X35" s="128"/>
      <c r="Y35" s="5"/>
      <c r="Z35" s="5"/>
      <c r="AA35" s="5"/>
      <c r="AB35" s="5"/>
      <c r="AC35" s="5"/>
      <c r="AD35" s="5"/>
      <c r="AE35" s="5"/>
      <c r="AF35" s="5"/>
      <c r="AG35" s="5"/>
      <c r="AH35" s="5"/>
      <c r="AI35" s="5"/>
      <c r="AJ35" s="5"/>
      <c r="AK35" s="5"/>
      <c r="AL35" s="5"/>
      <c r="AM35" s="5"/>
      <c r="AN35" s="5"/>
      <c r="AO35" s="5"/>
      <c r="AP35" s="5"/>
      <c r="AQ35" s="5"/>
      <c r="AR35" s="5"/>
      <c r="AS35" s="5"/>
    </row>
    <row r="36" spans="1:45" x14ac:dyDescent="0.2">
      <c r="A36" s="29"/>
      <c r="B36" s="5"/>
      <c r="C36" s="5"/>
      <c r="D36" s="5"/>
      <c r="E36" s="5"/>
      <c r="F36" s="5"/>
      <c r="G36" s="10" t="s">
        <v>428</v>
      </c>
      <c r="H36" s="3">
        <f>'3. Exposure'!P27</f>
        <v>3</v>
      </c>
      <c r="I36" s="3">
        <f>'3. Exposure'!Q27</f>
        <v>2</v>
      </c>
      <c r="J36" s="3">
        <f>'3. Exposure'!R27</f>
        <v>2</v>
      </c>
      <c r="K36" s="14">
        <f>'3. Exposure'!S27</f>
        <v>1</v>
      </c>
      <c r="L36" s="5"/>
      <c r="M36" s="250" t="s">
        <v>196</v>
      </c>
      <c r="N36" s="251" t="s">
        <v>43</v>
      </c>
      <c r="O36" s="251" t="s">
        <v>45</v>
      </c>
      <c r="P36" s="251" t="s">
        <v>68</v>
      </c>
      <c r="Q36" s="252" t="s">
        <v>47</v>
      </c>
      <c r="R36" s="250" t="s">
        <v>196</v>
      </c>
      <c r="S36" s="251" t="s">
        <v>43</v>
      </c>
      <c r="T36" s="251" t="s">
        <v>45</v>
      </c>
      <c r="U36" s="251" t="s">
        <v>68</v>
      </c>
      <c r="V36" s="252" t="s">
        <v>47</v>
      </c>
      <c r="W36" s="5"/>
      <c r="X36" s="128"/>
      <c r="Y36" s="5"/>
      <c r="Z36" s="5"/>
      <c r="AA36" s="5"/>
      <c r="AB36" s="5"/>
      <c r="AC36" s="5"/>
      <c r="AD36" s="5"/>
      <c r="AE36" s="5"/>
      <c r="AF36" s="5"/>
      <c r="AG36" s="5"/>
      <c r="AH36" s="5"/>
      <c r="AI36" s="5"/>
      <c r="AJ36" s="5"/>
      <c r="AK36" s="5"/>
      <c r="AL36" s="5"/>
      <c r="AM36" s="5"/>
      <c r="AN36" s="5"/>
      <c r="AO36" s="5"/>
      <c r="AP36" s="5"/>
      <c r="AQ36" s="5"/>
      <c r="AR36" s="5"/>
      <c r="AS36" s="5"/>
    </row>
    <row r="37" spans="1:45" ht="16" thickBot="1" x14ac:dyDescent="0.25">
      <c r="A37" s="29"/>
      <c r="B37" s="5"/>
      <c r="C37" s="5"/>
      <c r="D37" s="5"/>
      <c r="E37" s="5"/>
      <c r="F37" s="5"/>
      <c r="G37" s="253" t="s">
        <v>100</v>
      </c>
      <c r="H37" s="255">
        <f>'3. Exposure'!P28</f>
        <v>0.42857142857142855</v>
      </c>
      <c r="I37" s="255">
        <f>'3. Exposure'!Q28</f>
        <v>0.2857142857142857</v>
      </c>
      <c r="J37" s="255">
        <f>'3. Exposure'!R28</f>
        <v>0.2857142857142857</v>
      </c>
      <c r="K37" s="256"/>
      <c r="L37" s="5"/>
      <c r="M37" s="10" t="s">
        <v>428</v>
      </c>
      <c r="N37" s="3">
        <f>'4. Sensitivity'!O39</f>
        <v>3</v>
      </c>
      <c r="O37" s="3">
        <f>'4. Sensitivity'!P39</f>
        <v>2</v>
      </c>
      <c r="P37" s="3">
        <f>'4. Sensitivity'!Q39</f>
        <v>2</v>
      </c>
      <c r="Q37" s="14">
        <f>'4. Sensitivity'!R39</f>
        <v>1</v>
      </c>
      <c r="R37" s="10" t="s">
        <v>428</v>
      </c>
      <c r="S37" s="3">
        <f>'5. Adaptive capacity'!O34</f>
        <v>3</v>
      </c>
      <c r="T37" s="3">
        <f>'5. Adaptive capacity'!P34</f>
        <v>2</v>
      </c>
      <c r="U37" s="3">
        <f>'5. Adaptive capacity'!Q34</f>
        <v>2</v>
      </c>
      <c r="V37" s="14">
        <f>'5. Adaptive capacity'!R34</f>
        <v>1</v>
      </c>
      <c r="W37" s="5"/>
      <c r="X37" s="128"/>
      <c r="Y37" s="5"/>
      <c r="Z37" s="5"/>
      <c r="AA37" s="5"/>
      <c r="AB37" s="5"/>
      <c r="AC37" s="5"/>
      <c r="AD37" s="5"/>
      <c r="AE37" s="5"/>
      <c r="AF37" s="5"/>
      <c r="AG37" s="5"/>
      <c r="AH37" s="5"/>
      <c r="AI37" s="5"/>
      <c r="AJ37" s="5"/>
      <c r="AK37" s="5"/>
      <c r="AL37" s="5"/>
      <c r="AM37" s="5"/>
      <c r="AN37" s="5"/>
      <c r="AO37" s="5"/>
      <c r="AP37" s="5"/>
      <c r="AQ37" s="5"/>
      <c r="AR37" s="5"/>
      <c r="AS37" s="5"/>
    </row>
    <row r="38" spans="1:45" ht="16" thickBot="1" x14ac:dyDescent="0.25">
      <c r="A38" s="29"/>
      <c r="B38" s="5"/>
      <c r="C38" s="5"/>
      <c r="D38" s="5"/>
      <c r="E38" s="5"/>
      <c r="F38" s="5"/>
      <c r="G38" s="254" t="s">
        <v>430</v>
      </c>
      <c r="H38" s="382" t="str" cm="1">
        <f t="array" ref="H38">_xlfn.IFS(SUM(H36:K36)=0,"Low",H37&gt;0.5,"High",AND(H37&gt;=0.3,J37&lt;0.3),"High",AND(H37&lt;=0.29,J37&lt;0.3),"Medium", AND(H37&lt;=0.3,J37&lt;0.49),"Medium",AND(H37&gt;=0.3,J37&gt;=0.3),"Medium", AND(H37&lt;=0.3,J37&gt;=0.5),"Low")</f>
        <v>High</v>
      </c>
      <c r="I38" s="382"/>
      <c r="J38" s="382"/>
      <c r="K38" s="383"/>
      <c r="L38" s="5"/>
      <c r="M38" s="10" t="s">
        <v>100</v>
      </c>
      <c r="N38" s="9">
        <f>'4. Sensitivity'!O40</f>
        <v>0.42857142857142855</v>
      </c>
      <c r="O38" s="9">
        <f>'4. Sensitivity'!P40</f>
        <v>0.2857142857142857</v>
      </c>
      <c r="P38" s="9">
        <f>'4. Sensitivity'!Q40</f>
        <v>0.2857142857142857</v>
      </c>
      <c r="Q38" s="13"/>
      <c r="R38" s="10" t="s">
        <v>100</v>
      </c>
      <c r="S38" s="9">
        <f>'5. Adaptive capacity'!O35</f>
        <v>0.42857142857142855</v>
      </c>
      <c r="T38" s="9">
        <f>'5. Adaptive capacity'!P35</f>
        <v>0.2857142857142857</v>
      </c>
      <c r="U38" s="9">
        <f>'5. Adaptive capacity'!Q35</f>
        <v>0.2857142857142857</v>
      </c>
      <c r="V38" s="13"/>
      <c r="W38" s="5"/>
      <c r="X38" s="128"/>
      <c r="Y38" s="5"/>
      <c r="Z38" s="5"/>
      <c r="AA38" s="5"/>
      <c r="AB38" s="5"/>
      <c r="AC38" s="5"/>
      <c r="AD38" s="5"/>
      <c r="AE38" s="5"/>
      <c r="AF38" s="5"/>
      <c r="AG38" s="5"/>
      <c r="AH38" s="5"/>
      <c r="AI38" s="5"/>
      <c r="AJ38" s="5"/>
      <c r="AK38" s="5"/>
      <c r="AL38" s="5"/>
      <c r="AM38" s="5"/>
      <c r="AN38" s="5"/>
      <c r="AO38" s="5"/>
      <c r="AP38" s="5"/>
      <c r="AQ38" s="5"/>
      <c r="AR38" s="5"/>
      <c r="AS38" s="5"/>
    </row>
    <row r="39" spans="1:45" ht="17" thickBot="1" x14ac:dyDescent="0.25">
      <c r="A39" s="29"/>
      <c r="B39" s="5"/>
      <c r="C39" s="5"/>
      <c r="D39" s="5"/>
      <c r="E39" s="5"/>
      <c r="F39" s="5"/>
      <c r="G39" s="5"/>
      <c r="H39" s="5"/>
      <c r="I39" s="5"/>
      <c r="J39" s="5"/>
      <c r="K39" s="5"/>
      <c r="L39" s="5"/>
      <c r="M39" s="247" t="s">
        <v>431</v>
      </c>
      <c r="N39" s="372" t="str" cm="1">
        <f t="array" ref="N39">_xlfn.IFS(SUM(N37:Q37)=0,"Low",N38&gt;0.5,"High",AND(N38&gt;=0.3,P38&lt;0.3),"High",AND(N38&lt;=0.29,P38&lt;0.3),"Medium", AND(N38&lt;=0.3,P38&lt;0.49),"Medium",AND(N38&gt;=0.3,P38&gt;=0.3),"Medium", AND(N38&lt;=0.3,P38&gt;=0.5),"Low")</f>
        <v>High</v>
      </c>
      <c r="O39" s="372"/>
      <c r="P39" s="372"/>
      <c r="Q39" s="373"/>
      <c r="R39" s="263" t="s">
        <v>432</v>
      </c>
      <c r="S39" s="372" t="str" cm="1">
        <f t="array" ref="S39">_xlfn.IFS(SUM(S37:V37)=0,"High",U38&gt;0.5,"Low",AND(U38&gt;=0.3,S38&lt;0.3),"Low",AND(U38&lt;=0.29,S38&lt;0.3),"Medium", AND(U38&lt;=0.3,S38&lt;0.49),"Medium",AND(U38&gt;=0.3,S38&gt;=0.3),"Medium", AND(U38&lt;=0.3,S38&gt;=0.5),"High")</f>
        <v>Medium</v>
      </c>
      <c r="T39" s="372"/>
      <c r="U39" s="372"/>
      <c r="V39" s="373"/>
      <c r="W39" s="5"/>
      <c r="X39" s="128"/>
      <c r="Y39" s="5"/>
      <c r="Z39" s="5"/>
      <c r="AA39" s="5"/>
      <c r="AB39" s="5"/>
      <c r="AC39" s="5"/>
      <c r="AD39" s="5"/>
      <c r="AE39" s="5"/>
      <c r="AF39" s="5"/>
      <c r="AG39" s="5"/>
      <c r="AH39" s="5"/>
      <c r="AI39" s="5"/>
      <c r="AJ39" s="5"/>
      <c r="AK39" s="5"/>
      <c r="AL39" s="5"/>
      <c r="AM39" s="5"/>
      <c r="AN39" s="5"/>
      <c r="AO39" s="5"/>
      <c r="AP39" s="5"/>
      <c r="AQ39" s="5"/>
      <c r="AR39" s="5"/>
      <c r="AS39" s="5"/>
    </row>
    <row r="40" spans="1:45" ht="17" thickBot="1" x14ac:dyDescent="0.25">
      <c r="A40" s="29"/>
      <c r="B40" s="5"/>
      <c r="C40" s="5"/>
      <c r="D40" s="5"/>
      <c r="E40" s="5"/>
      <c r="F40" s="5"/>
      <c r="G40" s="5"/>
      <c r="H40" s="5"/>
      <c r="I40" s="5"/>
      <c r="J40" s="5"/>
      <c r="K40" s="5"/>
      <c r="L40" s="5"/>
      <c r="M40" s="264" t="s">
        <v>433</v>
      </c>
      <c r="N40" s="355" t="str" cm="1">
        <f t="array" ref="N40">_xlfn.IFS(AND(N39="High",S39="High"),"Medium",AND(N39="Medium",S39="High"),"Low",AND(N39="Low",S39="High"),"Low",AND(N39="High",S39="Medium"),"High",AND(N39="Medium",S39="Medium"),"Medium",AND(N39="Low",S39="Medium"),"Low",AND(N39="High",S39="Low"),"High",AND(N39="Medium",S39="Low"),"High",AND(N39="Low",S39="Low"),"Medium")</f>
        <v>High</v>
      </c>
      <c r="O40" s="356"/>
      <c r="P40" s="356"/>
      <c r="Q40" s="356"/>
      <c r="R40" s="356"/>
      <c r="S40" s="356"/>
      <c r="T40" s="356"/>
      <c r="U40" s="356"/>
      <c r="V40" s="357"/>
      <c r="W40" s="5"/>
      <c r="X40" s="128"/>
      <c r="Y40" s="5"/>
      <c r="Z40" s="5"/>
      <c r="AA40" s="5"/>
      <c r="AB40" s="5"/>
      <c r="AC40" s="5"/>
      <c r="AD40" s="5"/>
      <c r="AE40" s="5"/>
      <c r="AF40" s="5"/>
      <c r="AG40" s="5"/>
      <c r="AH40" s="5"/>
      <c r="AI40" s="5"/>
      <c r="AJ40" s="5"/>
      <c r="AK40" s="5"/>
      <c r="AL40" s="5"/>
      <c r="AM40" s="5"/>
      <c r="AN40" s="5"/>
      <c r="AO40" s="5"/>
      <c r="AP40" s="5"/>
      <c r="AQ40" s="5"/>
      <c r="AR40" s="5"/>
      <c r="AS40" s="5"/>
    </row>
    <row r="41" spans="1:45" ht="16" thickBot="1" x14ac:dyDescent="0.25">
      <c r="A41" s="29"/>
      <c r="B41" s="5"/>
      <c r="C41" s="5"/>
      <c r="D41" s="5"/>
      <c r="E41" s="5"/>
      <c r="F41" s="5"/>
      <c r="G41" s="5"/>
      <c r="H41" s="5"/>
      <c r="I41" s="5"/>
      <c r="J41" s="5"/>
      <c r="K41" s="5"/>
      <c r="L41" s="5"/>
      <c r="M41" s="5"/>
      <c r="N41" s="5"/>
      <c r="O41" s="5"/>
      <c r="P41" s="5"/>
      <c r="Q41" s="5"/>
      <c r="R41" s="5"/>
      <c r="S41" s="5"/>
      <c r="T41" s="5"/>
      <c r="U41" s="5"/>
      <c r="V41" s="5"/>
      <c r="W41" s="5"/>
      <c r="X41" s="128"/>
      <c r="Y41" s="5"/>
      <c r="Z41" s="5"/>
      <c r="AA41" s="5"/>
      <c r="AB41" s="5"/>
      <c r="AC41" s="5"/>
      <c r="AD41" s="5"/>
      <c r="AE41" s="5"/>
      <c r="AF41" s="5"/>
      <c r="AG41" s="5"/>
      <c r="AH41" s="5"/>
      <c r="AI41" s="5"/>
      <c r="AJ41" s="5"/>
      <c r="AK41" s="5"/>
      <c r="AL41" s="5"/>
      <c r="AM41" s="5"/>
      <c r="AN41" s="5"/>
      <c r="AO41" s="5"/>
      <c r="AP41" s="5"/>
      <c r="AQ41" s="5"/>
      <c r="AR41" s="5"/>
      <c r="AS41" s="5"/>
    </row>
    <row r="42" spans="1:45" ht="23" thickBot="1" x14ac:dyDescent="0.35">
      <c r="A42" s="268" t="s">
        <v>463</v>
      </c>
      <c r="B42" s="269"/>
      <c r="C42" s="269"/>
      <c r="D42" s="269"/>
      <c r="E42" s="269"/>
      <c r="F42" s="269"/>
      <c r="G42" s="269"/>
      <c r="H42" s="269"/>
      <c r="I42" s="269"/>
      <c r="J42" s="269"/>
      <c r="K42" s="269"/>
      <c r="L42" s="269"/>
      <c r="M42" s="269"/>
      <c r="N42" s="269"/>
      <c r="O42" s="269"/>
      <c r="P42" s="269"/>
      <c r="Q42" s="269"/>
      <c r="R42" s="269"/>
      <c r="S42" s="269"/>
      <c r="T42" s="269"/>
      <c r="U42" s="269"/>
      <c r="V42" s="269"/>
      <c r="W42" s="270"/>
      <c r="X42" s="271"/>
      <c r="Y42" s="5"/>
      <c r="Z42" s="5"/>
      <c r="AA42" s="5"/>
      <c r="AB42" s="5"/>
      <c r="AC42" s="5"/>
      <c r="AD42" s="5"/>
      <c r="AE42" s="5"/>
      <c r="AF42" s="5"/>
      <c r="AG42" s="5"/>
      <c r="AH42" s="5"/>
      <c r="AI42" s="5"/>
      <c r="AJ42" s="5"/>
      <c r="AK42" s="5"/>
      <c r="AL42" s="5"/>
      <c r="AM42" s="5"/>
      <c r="AN42" s="5"/>
      <c r="AO42" s="5"/>
      <c r="AP42" s="5"/>
      <c r="AQ42" s="5"/>
      <c r="AR42" s="5"/>
      <c r="AS42" s="5"/>
    </row>
    <row r="43" spans="1:45" x14ac:dyDescent="0.2">
      <c r="A43" s="29"/>
      <c r="B43" s="5"/>
      <c r="C43" s="5"/>
      <c r="D43" s="5"/>
      <c r="E43" s="5"/>
      <c r="F43" s="5"/>
      <c r="G43" s="5"/>
      <c r="H43" s="5"/>
      <c r="I43" s="5"/>
      <c r="J43" s="5"/>
      <c r="K43" s="5"/>
      <c r="L43" s="5"/>
      <c r="M43" s="5"/>
      <c r="N43" s="5"/>
      <c r="O43" s="5"/>
      <c r="P43" s="5"/>
      <c r="Q43" s="5"/>
      <c r="R43" s="5"/>
      <c r="S43" s="5"/>
      <c r="T43" s="5"/>
      <c r="U43" s="5"/>
      <c r="V43" s="5"/>
      <c r="W43" s="5"/>
      <c r="X43" s="128"/>
      <c r="Y43" s="5"/>
      <c r="Z43" s="5"/>
      <c r="AA43" s="5"/>
      <c r="AB43" s="5"/>
      <c r="AC43" s="5"/>
      <c r="AD43" s="5"/>
      <c r="AE43" s="5"/>
      <c r="AF43" s="5"/>
      <c r="AG43" s="5"/>
      <c r="AH43" s="5"/>
      <c r="AI43" s="5"/>
      <c r="AJ43" s="5"/>
      <c r="AK43" s="5"/>
      <c r="AL43" s="5"/>
      <c r="AM43" s="5"/>
      <c r="AN43" s="5"/>
      <c r="AO43" s="5"/>
      <c r="AP43" s="5"/>
      <c r="AQ43" s="5"/>
      <c r="AR43" s="5"/>
      <c r="AS43" s="5"/>
    </row>
    <row r="44" spans="1:45" x14ac:dyDescent="0.2">
      <c r="A44" s="249"/>
      <c r="B44" s="248"/>
      <c r="C44" s="248"/>
      <c r="D44" s="248"/>
      <c r="E44" s="248"/>
      <c r="F44" s="5"/>
      <c r="G44" s="5"/>
      <c r="H44" s="5"/>
      <c r="I44" s="5"/>
      <c r="J44" s="5"/>
      <c r="K44" s="5"/>
      <c r="L44" s="5"/>
      <c r="M44" s="5"/>
      <c r="N44" s="5"/>
      <c r="O44" s="5"/>
      <c r="P44" s="5"/>
      <c r="Q44" s="5"/>
      <c r="R44" s="5"/>
      <c r="S44" s="5"/>
      <c r="T44" s="5"/>
      <c r="U44" s="5"/>
      <c r="V44" s="5"/>
      <c r="W44" s="5"/>
      <c r="X44" s="128"/>
      <c r="Y44" s="5"/>
      <c r="Z44" s="5"/>
      <c r="AA44" s="5"/>
      <c r="AB44" s="5"/>
      <c r="AC44" s="5"/>
      <c r="AD44" s="5"/>
      <c r="AE44" s="5"/>
      <c r="AF44" s="5"/>
      <c r="AG44" s="5"/>
      <c r="AH44" s="5"/>
      <c r="AI44" s="5"/>
      <c r="AJ44" s="5"/>
      <c r="AK44" s="5"/>
      <c r="AL44" s="5"/>
      <c r="AM44" s="5"/>
      <c r="AN44" s="5"/>
      <c r="AO44" s="5"/>
      <c r="AP44" s="5"/>
      <c r="AQ44" s="5"/>
      <c r="AR44" s="5"/>
      <c r="AS44" s="5"/>
    </row>
    <row r="45" spans="1:45" x14ac:dyDescent="0.2">
      <c r="A45" s="249"/>
      <c r="B45" s="5"/>
      <c r="C45" s="5"/>
      <c r="D45" s="5"/>
      <c r="E45" s="5"/>
      <c r="F45" s="5"/>
      <c r="G45" s="5"/>
      <c r="H45" s="5"/>
      <c r="I45" s="5"/>
      <c r="J45" s="5"/>
      <c r="K45" s="5"/>
      <c r="L45" s="5"/>
      <c r="M45" s="5"/>
      <c r="N45" s="5"/>
      <c r="O45" s="5"/>
      <c r="P45" s="5"/>
      <c r="Q45" s="5"/>
      <c r="R45" s="5"/>
      <c r="S45" s="5"/>
      <c r="T45" s="5"/>
      <c r="U45" s="5"/>
      <c r="V45" s="5"/>
      <c r="W45" s="5"/>
      <c r="X45" s="128"/>
      <c r="Y45" s="5"/>
      <c r="Z45" s="5"/>
      <c r="AA45" s="5"/>
      <c r="AB45" s="5"/>
      <c r="AC45" s="5"/>
      <c r="AD45" s="5"/>
      <c r="AE45" s="5"/>
      <c r="AF45" s="5"/>
      <c r="AG45" s="5"/>
      <c r="AH45" s="5"/>
      <c r="AI45" s="5"/>
      <c r="AJ45" s="5"/>
      <c r="AK45" s="5"/>
      <c r="AL45" s="5"/>
      <c r="AM45" s="5"/>
      <c r="AN45" s="5"/>
      <c r="AO45" s="5"/>
      <c r="AP45" s="5"/>
      <c r="AQ45" s="5"/>
      <c r="AR45" s="5"/>
      <c r="AS45" s="5"/>
    </row>
    <row r="46" spans="1:45" x14ac:dyDescent="0.2">
      <c r="A46" s="249"/>
      <c r="B46" s="5"/>
      <c r="C46" s="5"/>
      <c r="D46" s="5"/>
      <c r="E46" s="5"/>
      <c r="F46" s="5"/>
      <c r="G46" s="5"/>
      <c r="H46" s="5"/>
      <c r="I46" s="5"/>
      <c r="J46" s="5"/>
      <c r="K46" s="5"/>
      <c r="L46" s="5"/>
      <c r="M46" s="5"/>
      <c r="N46" s="5"/>
      <c r="O46" s="5"/>
      <c r="P46" s="5"/>
      <c r="Q46" s="5"/>
      <c r="R46" s="5"/>
      <c r="S46" s="5"/>
      <c r="T46" s="5"/>
      <c r="U46" s="5"/>
      <c r="V46" s="5"/>
      <c r="W46" s="5"/>
      <c r="X46" s="128"/>
      <c r="Y46" s="5"/>
      <c r="Z46" s="5"/>
      <c r="AA46" s="5"/>
      <c r="AB46" s="5"/>
      <c r="AC46" s="5"/>
      <c r="AD46" s="5"/>
      <c r="AE46" s="5"/>
      <c r="AF46" s="5"/>
      <c r="AG46" s="5"/>
      <c r="AH46" s="5"/>
      <c r="AI46" s="5"/>
      <c r="AJ46" s="5"/>
      <c r="AK46" s="5"/>
      <c r="AL46" s="5"/>
      <c r="AM46" s="5"/>
      <c r="AN46" s="5"/>
      <c r="AO46" s="5"/>
      <c r="AP46" s="5"/>
      <c r="AQ46" s="5"/>
      <c r="AR46" s="5"/>
      <c r="AS46" s="5"/>
    </row>
    <row r="47" spans="1:45" x14ac:dyDescent="0.2">
      <c r="A47" s="249"/>
      <c r="B47" s="348"/>
      <c r="C47" s="348"/>
      <c r="D47" s="348"/>
      <c r="E47" s="348"/>
      <c r="F47" s="5"/>
      <c r="G47" s="5"/>
      <c r="H47" s="5"/>
      <c r="I47" s="5"/>
      <c r="J47" s="5"/>
      <c r="K47" s="5"/>
      <c r="L47" s="5"/>
      <c r="M47" s="5"/>
      <c r="N47" s="5"/>
      <c r="O47" s="5"/>
      <c r="P47" s="5"/>
      <c r="Q47" s="5"/>
      <c r="R47" s="5"/>
      <c r="S47" s="5"/>
      <c r="T47" s="5"/>
      <c r="U47" s="5"/>
      <c r="V47" s="5"/>
      <c r="W47" s="5"/>
      <c r="X47" s="128"/>
      <c r="Y47" s="5"/>
      <c r="Z47" s="5"/>
      <c r="AA47" s="5"/>
      <c r="AB47" s="5"/>
      <c r="AC47" s="5"/>
      <c r="AD47" s="5"/>
      <c r="AE47" s="5"/>
      <c r="AF47" s="5"/>
      <c r="AG47" s="5"/>
      <c r="AH47" s="5"/>
      <c r="AI47" s="5"/>
      <c r="AJ47" s="5"/>
      <c r="AK47" s="5"/>
      <c r="AL47" s="5"/>
      <c r="AM47" s="5"/>
      <c r="AN47" s="5"/>
      <c r="AO47" s="5"/>
      <c r="AP47" s="5"/>
      <c r="AQ47" s="5"/>
      <c r="AR47" s="5"/>
      <c r="AS47" s="5"/>
    </row>
    <row r="48" spans="1:45" x14ac:dyDescent="0.2">
      <c r="A48" s="29"/>
      <c r="B48" s="5"/>
      <c r="C48" s="5"/>
      <c r="D48" s="5"/>
      <c r="E48" s="5"/>
      <c r="F48" s="5"/>
      <c r="G48" s="5"/>
      <c r="H48" s="5"/>
      <c r="I48" s="5"/>
      <c r="J48" s="5"/>
      <c r="K48" s="5"/>
      <c r="L48" s="5"/>
      <c r="M48" s="5"/>
      <c r="N48" s="5"/>
      <c r="O48" s="5"/>
      <c r="P48" s="5"/>
      <c r="Q48" s="5"/>
      <c r="R48" s="5"/>
      <c r="S48" s="5"/>
      <c r="T48" s="5"/>
      <c r="U48" s="5"/>
      <c r="V48" s="5"/>
      <c r="W48" s="5"/>
      <c r="X48" s="128"/>
      <c r="Y48" s="5"/>
      <c r="Z48" s="5"/>
      <c r="AA48" s="5"/>
      <c r="AB48" s="5"/>
      <c r="AC48" s="5"/>
      <c r="AD48" s="5"/>
      <c r="AE48" s="5"/>
      <c r="AF48" s="5"/>
      <c r="AG48" s="5"/>
      <c r="AH48" s="5"/>
      <c r="AI48" s="5"/>
      <c r="AJ48" s="5"/>
      <c r="AK48" s="5"/>
      <c r="AL48" s="5"/>
      <c r="AM48" s="5"/>
      <c r="AN48" s="5"/>
      <c r="AO48" s="5"/>
      <c r="AP48" s="5"/>
      <c r="AQ48" s="5"/>
      <c r="AR48" s="5"/>
      <c r="AS48" s="5"/>
    </row>
    <row r="49" spans="1:45" x14ac:dyDescent="0.2">
      <c r="A49" s="29"/>
      <c r="B49" s="5"/>
      <c r="C49" s="5"/>
      <c r="D49" s="5"/>
      <c r="E49" s="5"/>
      <c r="F49" s="5"/>
      <c r="G49" s="5"/>
      <c r="H49" s="5"/>
      <c r="I49" s="5"/>
      <c r="J49" s="5"/>
      <c r="K49" s="5"/>
      <c r="L49" s="5"/>
      <c r="M49" s="5"/>
      <c r="N49" s="5"/>
      <c r="O49" s="5"/>
      <c r="P49" s="5"/>
      <c r="Q49" s="5"/>
      <c r="R49" s="5"/>
      <c r="S49" s="5"/>
      <c r="T49" s="5"/>
      <c r="U49" s="5"/>
      <c r="V49" s="5"/>
      <c r="W49" s="5"/>
      <c r="X49" s="128"/>
      <c r="Y49" s="5"/>
      <c r="Z49" s="5"/>
      <c r="AA49" s="5"/>
      <c r="AB49" s="5"/>
      <c r="AC49" s="5"/>
      <c r="AD49" s="5"/>
      <c r="AE49" s="5"/>
      <c r="AF49" s="5"/>
      <c r="AG49" s="5"/>
      <c r="AH49" s="5"/>
      <c r="AI49" s="5"/>
      <c r="AJ49" s="5"/>
      <c r="AK49" s="5"/>
      <c r="AL49" s="5"/>
      <c r="AM49" s="5"/>
      <c r="AN49" s="5"/>
      <c r="AO49" s="5"/>
      <c r="AP49" s="5"/>
      <c r="AQ49" s="5"/>
      <c r="AR49" s="5"/>
      <c r="AS49" s="5"/>
    </row>
    <row r="50" spans="1:45" x14ac:dyDescent="0.2">
      <c r="A50" s="29"/>
      <c r="B50" s="5"/>
      <c r="C50" s="5"/>
      <c r="D50" s="5"/>
      <c r="E50" s="5"/>
      <c r="F50" s="5"/>
      <c r="G50" s="5"/>
      <c r="H50" s="5"/>
      <c r="I50" s="5"/>
      <c r="J50" s="5"/>
      <c r="K50" s="5"/>
      <c r="L50" s="5"/>
      <c r="M50" s="5"/>
      <c r="N50" s="5"/>
      <c r="O50" s="5"/>
      <c r="P50" s="5"/>
      <c r="Q50" s="5"/>
      <c r="R50" s="5"/>
      <c r="S50" s="5"/>
      <c r="T50" s="5"/>
      <c r="U50" s="5"/>
      <c r="V50" s="5"/>
      <c r="W50" s="5"/>
      <c r="X50" s="128"/>
      <c r="Y50" s="5"/>
      <c r="Z50" s="5"/>
      <c r="AA50" s="5"/>
      <c r="AB50" s="5"/>
      <c r="AC50" s="5"/>
      <c r="AD50" s="5"/>
      <c r="AE50" s="5"/>
      <c r="AF50" s="5"/>
      <c r="AG50" s="5"/>
      <c r="AH50" s="5"/>
      <c r="AI50" s="5"/>
      <c r="AJ50" s="5"/>
      <c r="AK50" s="5"/>
      <c r="AL50" s="5"/>
      <c r="AM50" s="5"/>
      <c r="AN50" s="5"/>
      <c r="AO50" s="5"/>
      <c r="AP50" s="5"/>
      <c r="AQ50" s="5"/>
      <c r="AR50" s="5"/>
      <c r="AS50" s="5"/>
    </row>
    <row r="51" spans="1:45" x14ac:dyDescent="0.2">
      <c r="A51" s="29"/>
      <c r="B51" s="5"/>
      <c r="C51" s="5"/>
      <c r="D51" s="5"/>
      <c r="E51" s="5"/>
      <c r="F51" s="5"/>
      <c r="G51" s="5"/>
      <c r="H51" s="5"/>
      <c r="I51" s="5"/>
      <c r="J51" s="5"/>
      <c r="K51" s="5"/>
      <c r="L51" s="5"/>
      <c r="M51" s="5"/>
      <c r="N51" s="5"/>
      <c r="O51" s="5"/>
      <c r="P51" s="5"/>
      <c r="Q51" s="5"/>
      <c r="R51" s="5"/>
      <c r="S51" s="5"/>
      <c r="T51" s="5"/>
      <c r="U51" s="5"/>
      <c r="V51" s="5"/>
      <c r="W51" s="5"/>
      <c r="X51" s="128"/>
      <c r="Y51" s="5"/>
      <c r="Z51" s="5"/>
      <c r="AA51" s="5"/>
      <c r="AB51" s="5"/>
      <c r="AC51" s="5"/>
      <c r="AD51" s="5"/>
      <c r="AE51" s="5"/>
      <c r="AF51" s="5"/>
      <c r="AG51" s="5"/>
      <c r="AH51" s="5"/>
      <c r="AI51" s="5"/>
      <c r="AJ51" s="5"/>
      <c r="AK51" s="5"/>
      <c r="AL51" s="5"/>
      <c r="AM51" s="5"/>
      <c r="AN51" s="5"/>
      <c r="AO51" s="5"/>
      <c r="AP51" s="5"/>
      <c r="AQ51" s="5"/>
      <c r="AR51" s="5"/>
      <c r="AS51" s="5"/>
    </row>
    <row r="52" spans="1:45" x14ac:dyDescent="0.2">
      <c r="A52" s="29"/>
      <c r="B52" s="5"/>
      <c r="C52" s="5"/>
      <c r="D52" s="5"/>
      <c r="E52" s="5"/>
      <c r="F52" s="5"/>
      <c r="G52" s="5"/>
      <c r="H52" s="5"/>
      <c r="I52" s="5"/>
      <c r="J52" s="5"/>
      <c r="K52" s="5"/>
      <c r="L52" s="5"/>
      <c r="M52" s="5"/>
      <c r="N52" s="5"/>
      <c r="O52" s="5"/>
      <c r="P52" s="5"/>
      <c r="Q52" s="5"/>
      <c r="R52" s="5"/>
      <c r="S52" s="5"/>
      <c r="T52" s="5"/>
      <c r="U52" s="5"/>
      <c r="V52" s="5"/>
      <c r="W52" s="5"/>
      <c r="X52" s="128"/>
      <c r="Y52" s="5"/>
      <c r="Z52" s="5"/>
      <c r="AA52" s="5"/>
      <c r="AB52" s="5"/>
      <c r="AC52" s="5"/>
      <c r="AD52" s="5"/>
      <c r="AE52" s="5"/>
      <c r="AF52" s="5"/>
      <c r="AG52" s="5"/>
      <c r="AH52" s="5"/>
      <c r="AI52" s="5"/>
      <c r="AJ52" s="5"/>
      <c r="AK52" s="5"/>
      <c r="AL52" s="5"/>
      <c r="AM52" s="5"/>
      <c r="AN52" s="5"/>
      <c r="AO52" s="5"/>
      <c r="AP52" s="5"/>
      <c r="AQ52" s="5"/>
      <c r="AR52" s="5"/>
      <c r="AS52" s="5"/>
    </row>
    <row r="53" spans="1:45" x14ac:dyDescent="0.2">
      <c r="A53" s="29"/>
      <c r="B53" s="5"/>
      <c r="C53" s="5"/>
      <c r="D53" s="5"/>
      <c r="E53" s="5"/>
      <c r="F53" s="5"/>
      <c r="G53" s="5"/>
      <c r="H53" s="5"/>
      <c r="I53" s="5"/>
      <c r="J53" s="5"/>
      <c r="K53" s="5"/>
      <c r="L53" s="5"/>
      <c r="M53" s="5"/>
      <c r="N53" s="5"/>
      <c r="O53" s="5"/>
      <c r="P53" s="5"/>
      <c r="Q53" s="5"/>
      <c r="R53" s="5"/>
      <c r="S53" s="5"/>
      <c r="T53" s="5"/>
      <c r="U53" s="5"/>
      <c r="V53" s="5"/>
      <c r="W53" s="5"/>
      <c r="X53" s="128"/>
      <c r="Y53" s="5"/>
      <c r="Z53" s="5"/>
      <c r="AA53" s="5"/>
      <c r="AB53" s="5"/>
      <c r="AC53" s="5"/>
      <c r="AD53" s="5"/>
      <c r="AE53" s="5"/>
      <c r="AF53" s="5"/>
      <c r="AG53" s="5"/>
      <c r="AH53" s="5"/>
      <c r="AI53" s="5"/>
      <c r="AJ53" s="5"/>
      <c r="AK53" s="5"/>
      <c r="AL53" s="5"/>
      <c r="AM53" s="5"/>
      <c r="AN53" s="5"/>
      <c r="AO53" s="5"/>
      <c r="AP53" s="5"/>
      <c r="AQ53" s="5"/>
      <c r="AR53" s="5"/>
      <c r="AS53" s="5"/>
    </row>
    <row r="54" spans="1:45" x14ac:dyDescent="0.2">
      <c r="A54" s="29"/>
      <c r="B54" s="5"/>
      <c r="C54" s="5"/>
      <c r="D54" s="5"/>
      <c r="E54" s="5"/>
      <c r="F54" s="5"/>
      <c r="G54" s="5"/>
      <c r="H54" s="5"/>
      <c r="I54" s="5"/>
      <c r="J54" s="5"/>
      <c r="K54" s="5"/>
      <c r="L54" s="5"/>
      <c r="M54" s="5"/>
      <c r="N54" s="5"/>
      <c r="O54" s="5"/>
      <c r="P54" s="5"/>
      <c r="Q54" s="5"/>
      <c r="R54" s="5"/>
      <c r="S54" s="5"/>
      <c r="T54" s="5"/>
      <c r="U54" s="5"/>
      <c r="V54" s="5"/>
      <c r="W54" s="5"/>
      <c r="X54" s="128"/>
      <c r="Y54" s="5"/>
      <c r="Z54" s="5"/>
      <c r="AA54" s="5"/>
      <c r="AB54" s="5"/>
      <c r="AC54" s="5"/>
      <c r="AD54" s="5"/>
      <c r="AE54" s="5"/>
      <c r="AF54" s="5"/>
      <c r="AG54" s="5"/>
      <c r="AH54" s="5"/>
      <c r="AI54" s="5"/>
      <c r="AJ54" s="5"/>
      <c r="AK54" s="5"/>
      <c r="AL54" s="5"/>
      <c r="AM54" s="5"/>
      <c r="AN54" s="5"/>
      <c r="AO54" s="5"/>
      <c r="AP54" s="5"/>
      <c r="AQ54" s="5"/>
      <c r="AR54" s="5"/>
      <c r="AS54" s="5"/>
    </row>
    <row r="55" spans="1:45" x14ac:dyDescent="0.2">
      <c r="A55" s="29"/>
      <c r="B55" s="5"/>
      <c r="C55" s="5"/>
      <c r="D55" s="5"/>
      <c r="E55" s="5"/>
      <c r="F55" s="5"/>
      <c r="G55" s="5"/>
      <c r="H55" s="5"/>
      <c r="I55" s="5"/>
      <c r="J55" s="5"/>
      <c r="K55" s="5"/>
      <c r="L55" s="5"/>
      <c r="M55" s="5"/>
      <c r="N55" s="5"/>
      <c r="O55" s="5"/>
      <c r="P55" s="5"/>
      <c r="Q55" s="5"/>
      <c r="R55" s="5"/>
      <c r="S55" s="5"/>
      <c r="T55" s="5"/>
      <c r="U55" s="5"/>
      <c r="V55" s="5"/>
      <c r="W55" s="5"/>
      <c r="X55" s="128"/>
      <c r="Y55" s="5"/>
      <c r="Z55" s="5"/>
      <c r="AA55" s="5"/>
      <c r="AB55" s="5"/>
      <c r="AC55" s="5"/>
      <c r="AD55" s="5"/>
      <c r="AE55" s="5"/>
      <c r="AF55" s="5"/>
      <c r="AG55" s="5"/>
      <c r="AH55" s="5"/>
      <c r="AI55" s="5"/>
      <c r="AJ55" s="5"/>
      <c r="AK55" s="5"/>
      <c r="AL55" s="5"/>
      <c r="AM55" s="5"/>
      <c r="AN55" s="5"/>
      <c r="AO55" s="5"/>
      <c r="AP55" s="5"/>
      <c r="AQ55" s="5"/>
      <c r="AR55" s="5"/>
      <c r="AS55" s="5"/>
    </row>
    <row r="56" spans="1:45" x14ac:dyDescent="0.2">
      <c r="A56" s="29"/>
      <c r="B56" s="5"/>
      <c r="C56" s="5"/>
      <c r="D56" s="5"/>
      <c r="E56" s="5"/>
      <c r="F56" s="5"/>
      <c r="G56" s="5"/>
      <c r="H56" s="5"/>
      <c r="I56" s="5"/>
      <c r="J56" s="5"/>
      <c r="K56" s="5"/>
      <c r="L56" s="5"/>
      <c r="M56" s="5"/>
      <c r="N56" s="5"/>
      <c r="O56" s="5"/>
      <c r="P56" s="5"/>
      <c r="Q56" s="5"/>
      <c r="R56" s="5"/>
      <c r="S56" s="5"/>
      <c r="T56" s="5"/>
      <c r="U56" s="5"/>
      <c r="V56" s="5"/>
      <c r="W56" s="5"/>
      <c r="X56" s="128"/>
      <c r="Y56" s="5"/>
      <c r="Z56" s="5"/>
      <c r="AA56" s="5"/>
      <c r="AB56" s="5"/>
      <c r="AC56" s="5"/>
      <c r="AD56" s="5"/>
      <c r="AE56" s="5"/>
      <c r="AF56" s="5"/>
      <c r="AG56" s="5"/>
      <c r="AH56" s="5"/>
      <c r="AI56" s="5"/>
      <c r="AJ56" s="5"/>
      <c r="AK56" s="5"/>
      <c r="AL56" s="5"/>
      <c r="AM56" s="5"/>
      <c r="AN56" s="5"/>
      <c r="AO56" s="5"/>
      <c r="AP56" s="5"/>
      <c r="AQ56" s="5"/>
      <c r="AR56" s="5"/>
      <c r="AS56" s="5"/>
    </row>
    <row r="57" spans="1:45" x14ac:dyDescent="0.2">
      <c r="A57" s="29"/>
      <c r="B57" s="5"/>
      <c r="C57" s="5"/>
      <c r="D57" s="5"/>
      <c r="E57" s="5"/>
      <c r="F57" s="5"/>
      <c r="G57" s="5"/>
      <c r="H57" s="5"/>
      <c r="I57" s="5"/>
      <c r="J57" s="5"/>
      <c r="K57" s="5"/>
      <c r="L57" s="5"/>
      <c r="M57" s="5"/>
      <c r="N57" s="5"/>
      <c r="O57" s="5"/>
      <c r="P57" s="5"/>
      <c r="Q57" s="5"/>
      <c r="R57" s="5"/>
      <c r="S57" s="5"/>
      <c r="T57" s="5"/>
      <c r="U57" s="5"/>
      <c r="V57" s="5"/>
      <c r="W57" s="5"/>
      <c r="X57" s="128"/>
      <c r="Y57" s="5"/>
      <c r="Z57" s="5"/>
      <c r="AA57" s="5"/>
      <c r="AB57" s="5"/>
      <c r="AC57" s="5"/>
      <c r="AD57" s="5"/>
      <c r="AE57" s="5"/>
      <c r="AF57" s="5"/>
      <c r="AG57" s="5"/>
      <c r="AH57" s="5"/>
      <c r="AI57" s="5"/>
      <c r="AJ57" s="5"/>
      <c r="AK57" s="5"/>
      <c r="AL57" s="5"/>
      <c r="AM57" s="5"/>
      <c r="AN57" s="5"/>
      <c r="AO57" s="5"/>
      <c r="AP57" s="5"/>
      <c r="AQ57" s="5"/>
      <c r="AR57" s="5"/>
      <c r="AS57" s="5"/>
    </row>
    <row r="58" spans="1:45" x14ac:dyDescent="0.2">
      <c r="A58" s="29"/>
      <c r="B58" s="5"/>
      <c r="C58" s="5"/>
      <c r="D58" s="5"/>
      <c r="E58" s="5"/>
      <c r="F58" s="5"/>
      <c r="G58" s="5"/>
      <c r="H58" s="5"/>
      <c r="I58" s="5"/>
      <c r="J58" s="5"/>
      <c r="K58" s="5"/>
      <c r="L58" s="5"/>
      <c r="M58" s="5"/>
      <c r="N58" s="5"/>
      <c r="O58" s="5"/>
      <c r="P58" s="5"/>
      <c r="Q58" s="5"/>
      <c r="R58" s="5"/>
      <c r="S58" s="5"/>
      <c r="T58" s="5"/>
      <c r="U58" s="5"/>
      <c r="V58" s="5"/>
      <c r="W58" s="5"/>
      <c r="X58" s="128"/>
      <c r="Y58" s="5"/>
      <c r="Z58" s="5"/>
      <c r="AA58" s="5"/>
      <c r="AB58" s="5"/>
      <c r="AC58" s="5"/>
      <c r="AD58" s="5"/>
      <c r="AE58" s="5"/>
      <c r="AF58" s="5"/>
      <c r="AG58" s="5"/>
      <c r="AH58" s="5"/>
      <c r="AI58" s="5"/>
      <c r="AJ58" s="5"/>
      <c r="AK58" s="5"/>
      <c r="AL58" s="5"/>
      <c r="AM58" s="5"/>
      <c r="AN58" s="5"/>
      <c r="AO58" s="5"/>
      <c r="AP58" s="5"/>
      <c r="AQ58" s="5"/>
      <c r="AR58" s="5"/>
      <c r="AS58" s="5"/>
    </row>
    <row r="59" spans="1:45" ht="19" x14ac:dyDescent="0.25">
      <c r="A59" s="266" t="s">
        <v>461</v>
      </c>
      <c r="B59" s="265"/>
      <c r="C59" s="265"/>
      <c r="D59" s="265"/>
      <c r="E59" s="265"/>
      <c r="F59" s="265"/>
      <c r="G59" s="265"/>
      <c r="H59" s="265"/>
      <c r="I59" s="265"/>
      <c r="J59" s="265"/>
      <c r="K59" s="265"/>
      <c r="L59" s="265"/>
      <c r="M59" s="265"/>
      <c r="N59" s="265"/>
      <c r="O59" s="265"/>
      <c r="P59" s="265"/>
      <c r="Q59" s="265"/>
      <c r="R59" s="265"/>
      <c r="S59" s="265"/>
      <c r="T59" s="265"/>
      <c r="U59" s="265"/>
      <c r="V59" s="265"/>
      <c r="W59" s="265"/>
      <c r="X59" s="267"/>
      <c r="Y59" s="5"/>
      <c r="Z59" s="5"/>
      <c r="AA59" s="5"/>
      <c r="AB59" s="5"/>
      <c r="AC59" s="5"/>
      <c r="AD59" s="5"/>
      <c r="AE59" s="5"/>
      <c r="AF59" s="5"/>
      <c r="AG59" s="5"/>
      <c r="AH59" s="5"/>
      <c r="AI59" s="5"/>
      <c r="AJ59" s="5"/>
      <c r="AK59" s="5"/>
      <c r="AL59" s="5"/>
      <c r="AM59" s="5"/>
      <c r="AN59" s="5"/>
      <c r="AO59" s="5"/>
      <c r="AP59" s="5"/>
      <c r="AQ59" s="5"/>
      <c r="AR59" s="5"/>
      <c r="AS59" s="5"/>
    </row>
    <row r="60" spans="1:45" x14ac:dyDescent="0.2">
      <c r="A60" s="29"/>
      <c r="B60" s="5"/>
      <c r="C60" s="5"/>
      <c r="D60" s="5"/>
      <c r="E60" s="5"/>
      <c r="F60" s="5"/>
      <c r="G60" s="5"/>
      <c r="H60" s="5"/>
      <c r="I60" s="5"/>
      <c r="J60" s="5"/>
      <c r="K60" s="5"/>
      <c r="L60" s="5"/>
      <c r="M60" s="5"/>
      <c r="N60" s="5"/>
      <c r="O60" s="5"/>
      <c r="P60" s="5"/>
      <c r="Q60" s="5"/>
      <c r="R60" s="5"/>
      <c r="S60" s="5"/>
      <c r="T60" s="5"/>
      <c r="U60" s="5"/>
      <c r="V60" s="5"/>
      <c r="W60" s="5"/>
      <c r="X60" s="128"/>
      <c r="Y60" s="5"/>
      <c r="Z60" s="5"/>
      <c r="AA60" s="5"/>
      <c r="AB60" s="5"/>
      <c r="AC60" s="5"/>
      <c r="AD60" s="5"/>
      <c r="AE60" s="5"/>
      <c r="AF60" s="5"/>
      <c r="AG60" s="5"/>
      <c r="AH60" s="5"/>
      <c r="AI60" s="5"/>
      <c r="AJ60" s="5"/>
      <c r="AK60" s="5"/>
      <c r="AL60" s="5"/>
      <c r="AM60" s="5"/>
      <c r="AN60" s="5"/>
      <c r="AO60" s="5"/>
      <c r="AP60" s="5"/>
      <c r="AQ60" s="5"/>
      <c r="AR60" s="5"/>
      <c r="AS60" s="5"/>
    </row>
    <row r="61" spans="1:45" x14ac:dyDescent="0.2">
      <c r="A61" s="29"/>
      <c r="B61" s="5"/>
      <c r="C61" s="5"/>
      <c r="D61" s="5"/>
      <c r="E61" s="5"/>
      <c r="F61" s="5"/>
      <c r="G61" s="5"/>
      <c r="H61" s="5"/>
      <c r="I61" s="5"/>
      <c r="J61" s="5"/>
      <c r="K61" s="5"/>
      <c r="L61" s="5"/>
      <c r="M61" s="5"/>
      <c r="N61" s="5"/>
      <c r="O61" s="5"/>
      <c r="P61" s="5"/>
      <c r="Q61" s="5"/>
      <c r="R61" s="5"/>
      <c r="S61" s="5"/>
      <c r="T61" s="5"/>
      <c r="U61" s="5"/>
      <c r="V61" s="5"/>
      <c r="W61" s="5"/>
      <c r="X61" s="128"/>
      <c r="Y61" s="5"/>
      <c r="Z61" s="5"/>
      <c r="AA61" s="5"/>
      <c r="AB61" s="5"/>
      <c r="AC61" s="5"/>
      <c r="AD61" s="5"/>
      <c r="AE61" s="5"/>
      <c r="AF61" s="5"/>
      <c r="AG61" s="5"/>
      <c r="AH61" s="5"/>
      <c r="AI61" s="5"/>
      <c r="AJ61" s="5"/>
      <c r="AK61" s="5"/>
      <c r="AL61" s="5"/>
      <c r="AM61" s="5"/>
      <c r="AN61" s="5"/>
      <c r="AO61" s="5"/>
      <c r="AP61" s="5"/>
      <c r="AQ61" s="5"/>
      <c r="AR61" s="5"/>
      <c r="AS61" s="5"/>
    </row>
    <row r="62" spans="1:45" x14ac:dyDescent="0.2">
      <c r="A62" s="29"/>
      <c r="B62" s="5"/>
      <c r="C62" s="5"/>
      <c r="D62" s="5"/>
      <c r="E62" s="5"/>
      <c r="F62" s="5"/>
      <c r="G62" s="5"/>
      <c r="H62" s="5"/>
      <c r="I62" s="5"/>
      <c r="J62" s="5"/>
      <c r="K62" s="5"/>
      <c r="L62" s="5"/>
      <c r="M62" s="5"/>
      <c r="N62" s="5"/>
      <c r="O62" s="5"/>
      <c r="P62" s="5"/>
      <c r="Q62" s="5"/>
      <c r="R62" s="5"/>
      <c r="S62" s="5"/>
      <c r="T62" s="5"/>
      <c r="U62" s="5"/>
      <c r="V62" s="5"/>
      <c r="W62" s="5"/>
      <c r="X62" s="128"/>
      <c r="Y62" s="5"/>
      <c r="Z62" s="5"/>
      <c r="AA62" s="5"/>
      <c r="AB62" s="5"/>
      <c r="AC62" s="5"/>
      <c r="AD62" s="5"/>
      <c r="AE62" s="5"/>
      <c r="AF62" s="5"/>
      <c r="AG62" s="5"/>
      <c r="AH62" s="5"/>
      <c r="AI62" s="5"/>
      <c r="AJ62" s="5"/>
      <c r="AK62" s="5"/>
      <c r="AL62" s="5"/>
      <c r="AM62" s="5"/>
      <c r="AN62" s="5"/>
      <c r="AO62" s="5"/>
      <c r="AP62" s="5"/>
      <c r="AQ62" s="5"/>
      <c r="AR62" s="5"/>
      <c r="AS62" s="5"/>
    </row>
    <row r="63" spans="1:45" x14ac:dyDescent="0.2">
      <c r="A63" s="29"/>
      <c r="B63" s="5"/>
      <c r="C63" s="5"/>
      <c r="D63" s="5"/>
      <c r="E63" s="5"/>
      <c r="F63" s="5"/>
      <c r="G63" s="5"/>
      <c r="H63" s="5"/>
      <c r="I63" s="5"/>
      <c r="J63" s="5"/>
      <c r="K63" s="5"/>
      <c r="L63" s="5"/>
      <c r="M63" s="5"/>
      <c r="N63" s="5"/>
      <c r="O63" s="5"/>
      <c r="P63" s="5"/>
      <c r="Q63" s="5"/>
      <c r="R63" s="5"/>
      <c r="S63" s="5"/>
      <c r="T63" s="5"/>
      <c r="U63" s="5"/>
      <c r="V63" s="5"/>
      <c r="W63" s="5"/>
      <c r="X63" s="128"/>
      <c r="Y63" s="5"/>
      <c r="Z63" s="5"/>
      <c r="AA63" s="5"/>
      <c r="AB63" s="5"/>
      <c r="AC63" s="5"/>
      <c r="AD63" s="5"/>
      <c r="AE63" s="5"/>
      <c r="AF63" s="5"/>
      <c r="AG63" s="5"/>
      <c r="AH63" s="5"/>
      <c r="AI63" s="5"/>
      <c r="AJ63" s="5"/>
      <c r="AK63" s="5"/>
      <c r="AL63" s="5"/>
      <c r="AM63" s="5"/>
      <c r="AN63" s="5"/>
      <c r="AO63" s="5"/>
      <c r="AP63" s="5"/>
      <c r="AQ63" s="5"/>
      <c r="AR63" s="5"/>
      <c r="AS63" s="5"/>
    </row>
    <row r="64" spans="1:45" x14ac:dyDescent="0.2">
      <c r="A64" s="29"/>
      <c r="B64" s="5"/>
      <c r="C64" s="5"/>
      <c r="D64" s="5"/>
      <c r="E64" s="5"/>
      <c r="F64" s="5"/>
      <c r="G64" s="5"/>
      <c r="H64" s="5"/>
      <c r="I64" s="5"/>
      <c r="J64" s="5"/>
      <c r="K64" s="5"/>
      <c r="L64" s="5"/>
      <c r="M64" s="5"/>
      <c r="N64" s="5"/>
      <c r="O64" s="5"/>
      <c r="P64" s="5"/>
      <c r="Q64" s="5"/>
      <c r="R64" s="5"/>
      <c r="S64" s="5"/>
      <c r="T64" s="5"/>
      <c r="U64" s="5"/>
      <c r="V64" s="5"/>
      <c r="W64" s="5"/>
      <c r="X64" s="128"/>
      <c r="Y64" s="5"/>
      <c r="Z64" s="5"/>
      <c r="AA64" s="5"/>
      <c r="AB64" s="5"/>
      <c r="AC64" s="5"/>
      <c r="AD64" s="5"/>
      <c r="AE64" s="5"/>
      <c r="AF64" s="5"/>
      <c r="AG64" s="5"/>
      <c r="AH64" s="5"/>
      <c r="AI64" s="5"/>
      <c r="AJ64" s="5"/>
      <c r="AK64" s="5"/>
      <c r="AL64" s="5"/>
      <c r="AM64" s="5"/>
      <c r="AN64" s="5"/>
      <c r="AO64" s="5"/>
      <c r="AP64" s="5"/>
      <c r="AQ64" s="5"/>
      <c r="AR64" s="5"/>
      <c r="AS64" s="5"/>
    </row>
    <row r="65" spans="1:45" x14ac:dyDescent="0.2">
      <c r="A65" s="29"/>
      <c r="B65" s="5"/>
      <c r="C65" s="5"/>
      <c r="D65" s="5"/>
      <c r="E65" s="5"/>
      <c r="F65" s="5"/>
      <c r="G65" s="5"/>
      <c r="H65" s="5"/>
      <c r="I65" s="5"/>
      <c r="J65" s="5"/>
      <c r="K65" s="5"/>
      <c r="L65" s="5"/>
      <c r="M65" s="5"/>
      <c r="N65" s="5"/>
      <c r="O65" s="5"/>
      <c r="P65" s="5"/>
      <c r="Q65" s="5"/>
      <c r="R65" s="5"/>
      <c r="S65" s="5"/>
      <c r="T65" s="5"/>
      <c r="U65" s="5"/>
      <c r="V65" s="5"/>
      <c r="W65" s="5"/>
      <c r="X65" s="128"/>
      <c r="Y65" s="5"/>
      <c r="Z65" s="5"/>
      <c r="AA65" s="5"/>
      <c r="AB65" s="5"/>
      <c r="AC65" s="5"/>
      <c r="AD65" s="5"/>
      <c r="AE65" s="5"/>
      <c r="AF65" s="5"/>
      <c r="AG65" s="5"/>
      <c r="AH65" s="5"/>
      <c r="AI65" s="5"/>
      <c r="AJ65" s="5"/>
      <c r="AK65" s="5"/>
      <c r="AL65" s="5"/>
      <c r="AM65" s="5"/>
      <c r="AN65" s="5"/>
      <c r="AO65" s="5"/>
      <c r="AP65" s="5"/>
      <c r="AQ65" s="5"/>
      <c r="AR65" s="5"/>
      <c r="AS65" s="5"/>
    </row>
    <row r="66" spans="1:45" x14ac:dyDescent="0.2">
      <c r="A66" s="29"/>
      <c r="B66" s="5"/>
      <c r="C66" s="5"/>
      <c r="D66" s="5"/>
      <c r="E66" s="5"/>
      <c r="F66" s="5"/>
      <c r="G66" s="5"/>
      <c r="H66" s="5"/>
      <c r="I66" s="5"/>
      <c r="J66" s="5"/>
      <c r="K66" s="5"/>
      <c r="L66" s="5"/>
      <c r="M66" s="5"/>
      <c r="N66" s="5"/>
      <c r="O66" s="5"/>
      <c r="P66" s="5"/>
      <c r="Q66" s="5"/>
      <c r="R66" s="5"/>
      <c r="S66" s="5"/>
      <c r="T66" s="5"/>
      <c r="U66" s="5"/>
      <c r="V66" s="5"/>
      <c r="W66" s="5"/>
      <c r="X66" s="128"/>
      <c r="Y66" s="5"/>
      <c r="Z66" s="5"/>
      <c r="AA66" s="5"/>
      <c r="AB66" s="5"/>
      <c r="AC66" s="5"/>
      <c r="AD66" s="5"/>
      <c r="AE66" s="5"/>
      <c r="AF66" s="5"/>
      <c r="AG66" s="5"/>
      <c r="AH66" s="5"/>
      <c r="AI66" s="5"/>
      <c r="AJ66" s="5"/>
      <c r="AK66" s="5"/>
      <c r="AL66" s="5"/>
      <c r="AM66" s="5"/>
      <c r="AN66" s="5"/>
      <c r="AO66" s="5"/>
      <c r="AP66" s="5"/>
      <c r="AQ66" s="5"/>
      <c r="AR66" s="5"/>
      <c r="AS66" s="5"/>
    </row>
    <row r="67" spans="1:45" x14ac:dyDescent="0.2">
      <c r="A67" s="29"/>
      <c r="B67" s="5"/>
      <c r="C67" s="5"/>
      <c r="D67" s="5"/>
      <c r="E67" s="5"/>
      <c r="F67" s="5"/>
      <c r="G67" s="5"/>
      <c r="H67" s="5"/>
      <c r="I67" s="5"/>
      <c r="J67" s="5"/>
      <c r="K67" s="5"/>
      <c r="L67" s="5"/>
      <c r="M67" s="5"/>
      <c r="N67" s="5"/>
      <c r="O67" s="5"/>
      <c r="P67" s="5"/>
      <c r="Q67" s="5"/>
      <c r="R67" s="5"/>
      <c r="S67" s="5"/>
      <c r="T67" s="5"/>
      <c r="U67" s="5"/>
      <c r="V67" s="5"/>
      <c r="W67" s="5"/>
      <c r="X67" s="128"/>
      <c r="Y67" s="5"/>
      <c r="Z67" s="5"/>
      <c r="AA67" s="5"/>
      <c r="AB67" s="5"/>
      <c r="AC67" s="5"/>
      <c r="AD67" s="5"/>
      <c r="AE67" s="5"/>
      <c r="AF67" s="5"/>
      <c r="AG67" s="5"/>
      <c r="AH67" s="5"/>
      <c r="AI67" s="5"/>
      <c r="AJ67" s="5"/>
      <c r="AK67" s="5"/>
      <c r="AL67" s="5"/>
      <c r="AM67" s="5"/>
      <c r="AN67" s="5"/>
      <c r="AO67" s="5"/>
      <c r="AP67" s="5"/>
      <c r="AQ67" s="5"/>
      <c r="AR67" s="5"/>
      <c r="AS67" s="5"/>
    </row>
    <row r="68" spans="1:45" x14ac:dyDescent="0.2">
      <c r="A68" s="29"/>
      <c r="B68" s="5"/>
      <c r="C68" s="5"/>
      <c r="D68" s="5"/>
      <c r="E68" s="5"/>
      <c r="F68" s="5"/>
      <c r="G68" s="5"/>
      <c r="H68" s="5"/>
      <c r="I68" s="5"/>
      <c r="J68" s="5"/>
      <c r="K68" s="5"/>
      <c r="L68" s="5"/>
      <c r="M68" s="5"/>
      <c r="N68" s="5"/>
      <c r="O68" s="5"/>
      <c r="P68" s="5"/>
      <c r="Q68" s="5"/>
      <c r="R68" s="5"/>
      <c r="S68" s="5"/>
      <c r="T68" s="5"/>
      <c r="U68" s="5"/>
      <c r="V68" s="5"/>
      <c r="W68" s="5"/>
      <c r="X68" s="128"/>
      <c r="Y68" s="5"/>
      <c r="Z68" s="5"/>
      <c r="AA68" s="5"/>
      <c r="AB68" s="5"/>
      <c r="AC68" s="5"/>
      <c r="AD68" s="5"/>
      <c r="AE68" s="5"/>
      <c r="AF68" s="5"/>
      <c r="AG68" s="5"/>
      <c r="AH68" s="5"/>
      <c r="AI68" s="5"/>
      <c r="AJ68" s="5"/>
      <c r="AK68" s="5"/>
      <c r="AL68" s="5"/>
      <c r="AM68" s="5"/>
      <c r="AN68" s="5"/>
      <c r="AO68" s="5"/>
      <c r="AP68" s="5"/>
      <c r="AQ68" s="5"/>
      <c r="AR68" s="5"/>
      <c r="AS68" s="5"/>
    </row>
    <row r="69" spans="1:45" x14ac:dyDescent="0.2">
      <c r="A69" s="29"/>
      <c r="B69" s="5"/>
      <c r="C69" s="5"/>
      <c r="D69" s="5"/>
      <c r="E69" s="5"/>
      <c r="F69" s="5"/>
      <c r="G69" s="5"/>
      <c r="H69" s="5"/>
      <c r="I69" s="5"/>
      <c r="J69" s="5"/>
      <c r="K69" s="5"/>
      <c r="L69" s="5"/>
      <c r="M69" s="5"/>
      <c r="N69" s="5"/>
      <c r="O69" s="5"/>
      <c r="P69" s="5"/>
      <c r="Q69" s="5"/>
      <c r="R69" s="5"/>
      <c r="S69" s="5"/>
      <c r="T69" s="5"/>
      <c r="U69" s="5"/>
      <c r="V69" s="5"/>
      <c r="W69" s="5"/>
      <c r="X69" s="128"/>
      <c r="Y69" s="5"/>
      <c r="Z69" s="5"/>
      <c r="AA69" s="5"/>
      <c r="AB69" s="5"/>
      <c r="AC69" s="5"/>
      <c r="AD69" s="5"/>
      <c r="AE69" s="5"/>
      <c r="AF69" s="5"/>
      <c r="AG69" s="5"/>
      <c r="AH69" s="5"/>
      <c r="AI69" s="5"/>
      <c r="AJ69" s="5"/>
      <c r="AK69" s="5"/>
      <c r="AL69" s="5"/>
      <c r="AM69" s="5"/>
      <c r="AN69" s="5"/>
      <c r="AO69" s="5"/>
      <c r="AP69" s="5"/>
      <c r="AQ69" s="5"/>
      <c r="AR69" s="5"/>
      <c r="AS69" s="5"/>
    </row>
    <row r="70" spans="1:45" x14ac:dyDescent="0.2">
      <c r="A70" s="29"/>
      <c r="B70" s="5"/>
      <c r="C70" s="5"/>
      <c r="D70" s="5"/>
      <c r="E70" s="5"/>
      <c r="F70" s="5"/>
      <c r="G70" s="5"/>
      <c r="H70" s="5"/>
      <c r="I70" s="5"/>
      <c r="J70" s="5"/>
      <c r="K70" s="5"/>
      <c r="L70" s="5"/>
      <c r="M70" s="5"/>
      <c r="N70" s="5"/>
      <c r="O70" s="5"/>
      <c r="P70" s="5"/>
      <c r="Q70" s="5"/>
      <c r="R70" s="5"/>
      <c r="S70" s="5"/>
      <c r="T70" s="5"/>
      <c r="U70" s="5"/>
      <c r="V70" s="5"/>
      <c r="W70" s="5"/>
      <c r="X70" s="128"/>
      <c r="Y70" s="5"/>
      <c r="Z70" s="5"/>
      <c r="AA70" s="5"/>
      <c r="AB70" s="5"/>
      <c r="AC70" s="5"/>
      <c r="AD70" s="5"/>
      <c r="AE70" s="5"/>
      <c r="AF70" s="5"/>
      <c r="AG70" s="5"/>
      <c r="AH70" s="5"/>
      <c r="AI70" s="5"/>
      <c r="AJ70" s="5"/>
      <c r="AK70" s="5"/>
      <c r="AL70" s="5"/>
      <c r="AM70" s="5"/>
      <c r="AN70" s="5"/>
      <c r="AO70" s="5"/>
      <c r="AP70" s="5"/>
      <c r="AQ70" s="5"/>
      <c r="AR70" s="5"/>
      <c r="AS70" s="5"/>
    </row>
    <row r="71" spans="1:45" x14ac:dyDescent="0.2">
      <c r="A71" s="29"/>
      <c r="B71" s="5"/>
      <c r="C71" s="5"/>
      <c r="D71" s="5"/>
      <c r="E71" s="5"/>
      <c r="F71" s="5"/>
      <c r="G71" s="5"/>
      <c r="H71" s="5"/>
      <c r="I71" s="5"/>
      <c r="J71" s="5"/>
      <c r="K71" s="5"/>
      <c r="L71" s="5"/>
      <c r="M71" s="5"/>
      <c r="N71" s="5"/>
      <c r="O71" s="5"/>
      <c r="P71" s="5"/>
      <c r="Q71" s="5"/>
      <c r="R71" s="5"/>
      <c r="S71" s="5"/>
      <c r="T71" s="5"/>
      <c r="U71" s="5"/>
      <c r="V71" s="5"/>
      <c r="W71" s="5"/>
      <c r="X71" s="128"/>
      <c r="Y71" s="5"/>
      <c r="Z71" s="5"/>
      <c r="AA71" s="5"/>
      <c r="AB71" s="5"/>
      <c r="AC71" s="5"/>
      <c r="AD71" s="5"/>
      <c r="AE71" s="5"/>
      <c r="AF71" s="5"/>
      <c r="AG71" s="5"/>
      <c r="AH71" s="5"/>
      <c r="AI71" s="5"/>
      <c r="AJ71" s="5"/>
      <c r="AK71" s="5"/>
      <c r="AL71" s="5"/>
      <c r="AM71" s="5"/>
      <c r="AN71" s="5"/>
      <c r="AO71" s="5"/>
      <c r="AP71" s="5"/>
      <c r="AQ71" s="5"/>
      <c r="AR71" s="5"/>
      <c r="AS71" s="5"/>
    </row>
    <row r="72" spans="1:45" x14ac:dyDescent="0.2">
      <c r="A72" s="29"/>
      <c r="B72" s="5"/>
      <c r="C72" s="5"/>
      <c r="D72" s="5"/>
      <c r="E72" s="5"/>
      <c r="F72" s="5"/>
      <c r="G72" s="5"/>
      <c r="H72" s="5"/>
      <c r="I72" s="5"/>
      <c r="J72" s="5"/>
      <c r="K72" s="5"/>
      <c r="L72" s="5"/>
      <c r="M72" s="5"/>
      <c r="N72" s="5"/>
      <c r="O72" s="5"/>
      <c r="P72" s="5"/>
      <c r="Q72" s="5"/>
      <c r="R72" s="5"/>
      <c r="S72" s="5"/>
      <c r="T72" s="5"/>
      <c r="U72" s="5"/>
      <c r="V72" s="5"/>
      <c r="W72" s="5"/>
      <c r="X72" s="128"/>
      <c r="Y72" s="5"/>
      <c r="Z72" s="5"/>
      <c r="AA72" s="5"/>
      <c r="AB72" s="5"/>
      <c r="AC72" s="5"/>
      <c r="AD72" s="5"/>
      <c r="AE72" s="5"/>
      <c r="AF72" s="5"/>
      <c r="AG72" s="5"/>
      <c r="AH72" s="5"/>
      <c r="AI72" s="5"/>
      <c r="AJ72" s="5"/>
      <c r="AK72" s="5"/>
      <c r="AL72" s="5"/>
      <c r="AM72" s="5"/>
      <c r="AN72" s="5"/>
      <c r="AO72" s="5"/>
      <c r="AP72" s="5"/>
      <c r="AQ72" s="5"/>
      <c r="AR72" s="5"/>
      <c r="AS72" s="5"/>
    </row>
    <row r="73" spans="1:45" x14ac:dyDescent="0.2">
      <c r="A73" s="29"/>
      <c r="B73" s="5"/>
      <c r="C73" s="5"/>
      <c r="D73" s="5"/>
      <c r="E73" s="5"/>
      <c r="F73" s="5"/>
      <c r="G73" s="5"/>
      <c r="H73" s="5"/>
      <c r="I73" s="5"/>
      <c r="J73" s="5"/>
      <c r="K73" s="5"/>
      <c r="L73" s="5"/>
      <c r="M73" s="5"/>
      <c r="N73" s="5"/>
      <c r="O73" s="5"/>
      <c r="P73" s="5"/>
      <c r="Q73" s="5"/>
      <c r="R73" s="5"/>
      <c r="S73" s="5"/>
      <c r="T73" s="5"/>
      <c r="U73" s="5"/>
      <c r="V73" s="5"/>
      <c r="W73" s="5"/>
      <c r="X73" s="128"/>
      <c r="Y73" s="5"/>
      <c r="Z73" s="5"/>
      <c r="AA73" s="5"/>
      <c r="AB73" s="5"/>
      <c r="AC73" s="5"/>
      <c r="AD73" s="5"/>
      <c r="AE73" s="5"/>
      <c r="AF73" s="5"/>
      <c r="AG73" s="5"/>
      <c r="AH73" s="5"/>
      <c r="AI73" s="5"/>
      <c r="AJ73" s="5"/>
      <c r="AK73" s="5"/>
      <c r="AL73" s="5"/>
      <c r="AM73" s="5"/>
      <c r="AN73" s="5"/>
      <c r="AO73" s="5"/>
      <c r="AP73" s="5"/>
      <c r="AQ73" s="5"/>
      <c r="AR73" s="5"/>
      <c r="AS73" s="5"/>
    </row>
    <row r="74" spans="1:45" x14ac:dyDescent="0.2">
      <c r="A74" s="29"/>
      <c r="B74" s="5"/>
      <c r="C74" s="5"/>
      <c r="D74" s="5"/>
      <c r="E74" s="5"/>
      <c r="F74" s="5"/>
      <c r="G74" s="5"/>
      <c r="H74" s="5"/>
      <c r="I74" s="5"/>
      <c r="J74" s="5"/>
      <c r="K74" s="5"/>
      <c r="L74" s="5"/>
      <c r="M74" s="5"/>
      <c r="N74" s="5"/>
      <c r="O74" s="5"/>
      <c r="P74" s="5"/>
      <c r="Q74" s="5"/>
      <c r="R74" s="5"/>
      <c r="S74" s="5"/>
      <c r="T74" s="5"/>
      <c r="U74" s="5"/>
      <c r="V74" s="5"/>
      <c r="W74" s="5"/>
      <c r="X74" s="128"/>
      <c r="Y74" s="5"/>
      <c r="Z74" s="5"/>
      <c r="AA74" s="5"/>
      <c r="AB74" s="5"/>
      <c r="AC74" s="5"/>
      <c r="AD74" s="5"/>
      <c r="AE74" s="5"/>
      <c r="AF74" s="5"/>
      <c r="AG74" s="5"/>
      <c r="AH74" s="5"/>
      <c r="AI74" s="5"/>
      <c r="AJ74" s="5"/>
      <c r="AK74" s="5"/>
      <c r="AL74" s="5"/>
      <c r="AM74" s="5"/>
      <c r="AN74" s="5"/>
      <c r="AO74" s="5"/>
      <c r="AP74" s="5"/>
      <c r="AQ74" s="5"/>
      <c r="AR74" s="5"/>
      <c r="AS74" s="5"/>
    </row>
    <row r="75" spans="1:45" x14ac:dyDescent="0.2">
      <c r="A75" s="29"/>
      <c r="B75" s="5"/>
      <c r="C75" s="5"/>
      <c r="D75" s="5"/>
      <c r="E75" s="5"/>
      <c r="F75" s="5"/>
      <c r="G75" s="5"/>
      <c r="H75" s="5"/>
      <c r="I75" s="5"/>
      <c r="J75" s="5"/>
      <c r="K75" s="5"/>
      <c r="L75" s="5"/>
      <c r="M75" s="5"/>
      <c r="N75" s="5"/>
      <c r="O75" s="5"/>
      <c r="P75" s="5"/>
      <c r="Q75" s="5"/>
      <c r="R75" s="5"/>
      <c r="S75" s="5"/>
      <c r="T75" s="5"/>
      <c r="U75" s="5"/>
      <c r="V75" s="5"/>
      <c r="W75" s="5"/>
      <c r="X75" s="128"/>
      <c r="Y75" s="5"/>
      <c r="Z75" s="5"/>
      <c r="AA75" s="5"/>
      <c r="AB75" s="5"/>
      <c r="AC75" s="5"/>
      <c r="AD75" s="5"/>
      <c r="AE75" s="5"/>
      <c r="AF75" s="5"/>
      <c r="AG75" s="5"/>
      <c r="AH75" s="5"/>
      <c r="AI75" s="5"/>
      <c r="AJ75" s="5"/>
      <c r="AK75" s="5"/>
      <c r="AL75" s="5"/>
      <c r="AM75" s="5"/>
      <c r="AN75" s="5"/>
      <c r="AO75" s="5"/>
      <c r="AP75" s="5"/>
      <c r="AQ75" s="5"/>
      <c r="AR75" s="5"/>
      <c r="AS75" s="5"/>
    </row>
    <row r="76" spans="1:45" x14ac:dyDescent="0.2">
      <c r="A76" s="29"/>
      <c r="B76" s="5"/>
      <c r="C76" s="5"/>
      <c r="D76" s="5"/>
      <c r="E76" s="5"/>
      <c r="F76" s="5"/>
      <c r="G76" s="5"/>
      <c r="H76" s="5"/>
      <c r="I76" s="5"/>
      <c r="J76" s="5"/>
      <c r="K76" s="5"/>
      <c r="L76" s="5"/>
      <c r="M76" s="5"/>
      <c r="N76" s="5"/>
      <c r="O76" s="5"/>
      <c r="P76" s="5"/>
      <c r="Q76" s="5"/>
      <c r="R76" s="5"/>
      <c r="S76" s="5"/>
      <c r="T76" s="5"/>
      <c r="U76" s="5"/>
      <c r="V76" s="5"/>
      <c r="W76" s="5"/>
      <c r="X76" s="128"/>
      <c r="Y76" s="5"/>
      <c r="Z76" s="5"/>
      <c r="AA76" s="5"/>
      <c r="AB76" s="5"/>
      <c r="AC76" s="5"/>
      <c r="AD76" s="5"/>
      <c r="AE76" s="5"/>
      <c r="AF76" s="5"/>
      <c r="AG76" s="5"/>
      <c r="AH76" s="5"/>
      <c r="AI76" s="5"/>
      <c r="AJ76" s="5"/>
      <c r="AK76" s="5"/>
      <c r="AL76" s="5"/>
      <c r="AM76" s="5"/>
      <c r="AN76" s="5"/>
      <c r="AO76" s="5"/>
      <c r="AP76" s="5"/>
      <c r="AQ76" s="5"/>
      <c r="AR76" s="5"/>
      <c r="AS76" s="5"/>
    </row>
    <row r="77" spans="1:45" x14ac:dyDescent="0.2">
      <c r="A77" s="29"/>
      <c r="B77" s="5"/>
      <c r="C77" s="5"/>
      <c r="D77" s="5"/>
      <c r="E77" s="5"/>
      <c r="F77" s="5"/>
      <c r="G77" s="5"/>
      <c r="H77" s="5"/>
      <c r="I77" s="5"/>
      <c r="J77" s="5"/>
      <c r="K77" s="5"/>
      <c r="L77" s="5"/>
      <c r="M77" s="5"/>
      <c r="N77" s="5"/>
      <c r="O77" s="5"/>
      <c r="P77" s="5"/>
      <c r="Q77" s="5"/>
      <c r="R77" s="5"/>
      <c r="S77" s="5"/>
      <c r="T77" s="5"/>
      <c r="U77" s="5"/>
      <c r="V77" s="5"/>
      <c r="W77" s="5"/>
      <c r="X77" s="128"/>
      <c r="Y77" s="5"/>
      <c r="Z77" s="5"/>
      <c r="AA77" s="5"/>
      <c r="AB77" s="5"/>
      <c r="AC77" s="5"/>
      <c r="AD77" s="5"/>
      <c r="AE77" s="5"/>
      <c r="AF77" s="5"/>
      <c r="AG77" s="5"/>
      <c r="AH77" s="5"/>
      <c r="AI77" s="5"/>
      <c r="AJ77" s="5"/>
      <c r="AK77" s="5"/>
      <c r="AL77" s="5"/>
      <c r="AM77" s="5"/>
      <c r="AN77" s="5"/>
      <c r="AO77" s="5"/>
      <c r="AP77" s="5"/>
      <c r="AQ77" s="5"/>
      <c r="AR77" s="5"/>
      <c r="AS77" s="5"/>
    </row>
    <row r="78" spans="1:45" x14ac:dyDescent="0.2">
      <c r="A78" s="29"/>
      <c r="B78" s="5"/>
      <c r="C78" s="5"/>
      <c r="D78" s="5"/>
      <c r="E78" s="5"/>
      <c r="F78" s="5"/>
      <c r="G78" s="5"/>
      <c r="H78" s="5"/>
      <c r="I78" s="5"/>
      <c r="J78" s="5"/>
      <c r="K78" s="5"/>
      <c r="L78" s="5"/>
      <c r="M78" s="5"/>
      <c r="N78" s="5"/>
      <c r="O78" s="5"/>
      <c r="P78" s="5"/>
      <c r="Q78" s="5"/>
      <c r="R78" s="5"/>
      <c r="S78" s="5"/>
      <c r="T78" s="5"/>
      <c r="U78" s="5"/>
      <c r="V78" s="5"/>
      <c r="W78" s="5"/>
      <c r="X78" s="128"/>
      <c r="Y78" s="5"/>
      <c r="Z78" s="5"/>
      <c r="AA78" s="5"/>
      <c r="AB78" s="5"/>
      <c r="AC78" s="5"/>
      <c r="AD78" s="5"/>
      <c r="AE78" s="5"/>
      <c r="AF78" s="5"/>
      <c r="AG78" s="5"/>
      <c r="AH78" s="5"/>
      <c r="AI78" s="5"/>
      <c r="AJ78" s="5"/>
      <c r="AK78" s="5"/>
      <c r="AL78" s="5"/>
      <c r="AM78" s="5"/>
      <c r="AN78" s="5"/>
      <c r="AO78" s="5"/>
      <c r="AP78" s="5"/>
      <c r="AQ78" s="5"/>
      <c r="AR78" s="5"/>
      <c r="AS78" s="5"/>
    </row>
    <row r="79" spans="1:45" x14ac:dyDescent="0.2">
      <c r="A79" s="29"/>
      <c r="B79" s="5"/>
      <c r="C79" s="5"/>
      <c r="D79" s="5"/>
      <c r="E79" s="5"/>
      <c r="F79" s="5"/>
      <c r="G79" s="5"/>
      <c r="H79" s="5"/>
      <c r="I79" s="5"/>
      <c r="J79" s="5"/>
      <c r="K79" s="5"/>
      <c r="L79" s="5"/>
      <c r="M79" s="5"/>
      <c r="N79" s="5"/>
      <c r="O79" s="5"/>
      <c r="P79" s="5"/>
      <c r="Q79" s="5"/>
      <c r="R79" s="5"/>
      <c r="S79" s="5"/>
      <c r="T79" s="5"/>
      <c r="U79" s="5"/>
      <c r="V79" s="5"/>
      <c r="W79" s="5"/>
      <c r="X79" s="128"/>
      <c r="Y79" s="5"/>
      <c r="Z79" s="5"/>
      <c r="AA79" s="5"/>
      <c r="AB79" s="5"/>
      <c r="AC79" s="5"/>
      <c r="AD79" s="5"/>
      <c r="AE79" s="5"/>
      <c r="AF79" s="5"/>
      <c r="AG79" s="5"/>
      <c r="AH79" s="5"/>
      <c r="AI79" s="5"/>
      <c r="AJ79" s="5"/>
      <c r="AK79" s="5"/>
      <c r="AL79" s="5"/>
      <c r="AM79" s="5"/>
      <c r="AN79" s="5"/>
      <c r="AO79" s="5"/>
      <c r="AP79" s="5"/>
      <c r="AQ79" s="5"/>
      <c r="AR79" s="5"/>
      <c r="AS79" s="5"/>
    </row>
    <row r="80" spans="1:45" x14ac:dyDescent="0.2">
      <c r="A80" s="29"/>
      <c r="B80" s="5"/>
      <c r="C80" s="5"/>
      <c r="D80" s="5"/>
      <c r="E80" s="5"/>
      <c r="F80" s="5"/>
      <c r="G80" s="5"/>
      <c r="H80" s="5"/>
      <c r="I80" s="5"/>
      <c r="J80" s="5"/>
      <c r="K80" s="5"/>
      <c r="L80" s="5"/>
      <c r="M80" s="5"/>
      <c r="N80" s="5"/>
      <c r="O80" s="5"/>
      <c r="P80" s="5"/>
      <c r="Q80" s="5"/>
      <c r="R80" s="5"/>
      <c r="S80" s="5"/>
      <c r="T80" s="5"/>
      <c r="U80" s="5"/>
      <c r="V80" s="5"/>
      <c r="W80" s="5"/>
      <c r="X80" s="128"/>
      <c r="Y80" s="5"/>
      <c r="Z80" s="5"/>
      <c r="AA80" s="5"/>
      <c r="AB80" s="5"/>
      <c r="AC80" s="5"/>
      <c r="AD80" s="5"/>
      <c r="AE80" s="5"/>
      <c r="AF80" s="5"/>
      <c r="AG80" s="5"/>
      <c r="AH80" s="5"/>
      <c r="AI80" s="5"/>
      <c r="AJ80" s="5"/>
      <c r="AK80" s="5"/>
      <c r="AL80" s="5"/>
      <c r="AM80" s="5"/>
      <c r="AN80" s="5"/>
      <c r="AO80" s="5"/>
      <c r="AP80" s="5"/>
      <c r="AQ80" s="5"/>
      <c r="AR80" s="5"/>
      <c r="AS80" s="5"/>
    </row>
    <row r="81" spans="1:45" x14ac:dyDescent="0.2">
      <c r="A81" s="29"/>
      <c r="B81" s="5"/>
      <c r="C81" s="5"/>
      <c r="D81" s="5"/>
      <c r="E81" s="5"/>
      <c r="F81" s="5"/>
      <c r="G81" s="5"/>
      <c r="H81" s="5"/>
      <c r="I81" s="5"/>
      <c r="J81" s="5"/>
      <c r="K81" s="5"/>
      <c r="L81" s="5"/>
      <c r="M81" s="5"/>
      <c r="N81" s="5"/>
      <c r="O81" s="5"/>
      <c r="P81" s="5"/>
      <c r="Q81" s="5"/>
      <c r="R81" s="5"/>
      <c r="S81" s="5"/>
      <c r="T81" s="5"/>
      <c r="U81" s="5"/>
      <c r="V81" s="5"/>
      <c r="W81" s="5"/>
      <c r="X81" s="128"/>
      <c r="Y81" s="5"/>
      <c r="Z81" s="5"/>
      <c r="AA81" s="5"/>
      <c r="AB81" s="5"/>
      <c r="AC81" s="5"/>
      <c r="AD81" s="5"/>
      <c r="AE81" s="5"/>
      <c r="AF81" s="5"/>
      <c r="AG81" s="5"/>
      <c r="AH81" s="5"/>
      <c r="AI81" s="5"/>
      <c r="AJ81" s="5"/>
      <c r="AK81" s="5"/>
      <c r="AL81" s="5"/>
      <c r="AM81" s="5"/>
      <c r="AN81" s="5"/>
      <c r="AO81" s="5"/>
      <c r="AP81" s="5"/>
      <c r="AQ81" s="5"/>
      <c r="AR81" s="5"/>
      <c r="AS81" s="5"/>
    </row>
    <row r="82" spans="1:45" x14ac:dyDescent="0.2">
      <c r="A82" s="29"/>
      <c r="B82" s="5"/>
      <c r="C82" s="5"/>
      <c r="D82" s="5"/>
      <c r="E82" s="5"/>
      <c r="F82" s="5"/>
      <c r="G82" s="5"/>
      <c r="H82" s="5"/>
      <c r="I82" s="5"/>
      <c r="J82" s="5"/>
      <c r="K82" s="5"/>
      <c r="L82" s="5"/>
      <c r="M82" s="5"/>
      <c r="N82" s="5"/>
      <c r="O82" s="5"/>
      <c r="P82" s="5"/>
      <c r="Q82" s="5"/>
      <c r="R82" s="5"/>
      <c r="S82" s="5"/>
      <c r="T82" s="5"/>
      <c r="U82" s="5"/>
      <c r="V82" s="5"/>
      <c r="W82" s="5"/>
      <c r="X82" s="128"/>
      <c r="Y82" s="5"/>
      <c r="Z82" s="5"/>
      <c r="AA82" s="5"/>
      <c r="AB82" s="5"/>
      <c r="AC82" s="5"/>
      <c r="AD82" s="5"/>
      <c r="AE82" s="5"/>
      <c r="AF82" s="5"/>
      <c r="AG82" s="5"/>
      <c r="AH82" s="5"/>
      <c r="AI82" s="5"/>
      <c r="AJ82" s="5"/>
      <c r="AK82" s="5"/>
      <c r="AL82" s="5"/>
      <c r="AM82" s="5"/>
      <c r="AN82" s="5"/>
      <c r="AO82" s="5"/>
      <c r="AP82" s="5"/>
      <c r="AQ82" s="5"/>
      <c r="AR82" s="5"/>
      <c r="AS82" s="5"/>
    </row>
    <row r="83" spans="1:45" x14ac:dyDescent="0.2">
      <c r="A83" s="29"/>
      <c r="B83" s="5"/>
      <c r="C83" s="5"/>
      <c r="D83" s="5"/>
      <c r="E83" s="5"/>
      <c r="F83" s="5"/>
      <c r="G83" s="5"/>
      <c r="H83" s="5"/>
      <c r="I83" s="5"/>
      <c r="J83" s="5"/>
      <c r="K83" s="5"/>
      <c r="L83" s="5"/>
      <c r="M83" s="5"/>
      <c r="N83" s="5"/>
      <c r="O83" s="5"/>
      <c r="P83" s="5"/>
      <c r="Q83" s="5"/>
      <c r="R83" s="5"/>
      <c r="S83" s="5"/>
      <c r="T83" s="5"/>
      <c r="U83" s="5"/>
      <c r="V83" s="5"/>
      <c r="W83" s="5"/>
      <c r="X83" s="128"/>
      <c r="Y83" s="5"/>
      <c r="Z83" s="5"/>
      <c r="AA83" s="5"/>
      <c r="AB83" s="5"/>
      <c r="AC83" s="5"/>
      <c r="AD83" s="5"/>
      <c r="AE83" s="5"/>
      <c r="AF83" s="5"/>
      <c r="AG83" s="5"/>
      <c r="AH83" s="5"/>
      <c r="AI83" s="5"/>
      <c r="AJ83" s="5"/>
      <c r="AK83" s="5"/>
      <c r="AL83" s="5"/>
      <c r="AM83" s="5"/>
      <c r="AN83" s="5"/>
      <c r="AO83" s="5"/>
      <c r="AP83" s="5"/>
      <c r="AQ83" s="5"/>
      <c r="AR83" s="5"/>
      <c r="AS83" s="5"/>
    </row>
    <row r="84" spans="1:45" x14ac:dyDescent="0.2">
      <c r="A84" s="29"/>
      <c r="B84" s="5"/>
      <c r="C84" s="5"/>
      <c r="D84" s="5"/>
      <c r="E84" s="5"/>
      <c r="F84" s="5"/>
      <c r="G84" s="5"/>
      <c r="H84" s="5"/>
      <c r="I84" s="5"/>
      <c r="J84" s="5"/>
      <c r="K84" s="5"/>
      <c r="L84" s="5"/>
      <c r="M84" s="5"/>
      <c r="N84" s="5"/>
      <c r="O84" s="5"/>
      <c r="P84" s="5"/>
      <c r="Q84" s="5"/>
      <c r="R84" s="5"/>
      <c r="S84" s="5"/>
      <c r="T84" s="5"/>
      <c r="U84" s="5"/>
      <c r="V84" s="5"/>
      <c r="W84" s="5"/>
      <c r="X84" s="128"/>
      <c r="Y84" s="5"/>
      <c r="Z84" s="5"/>
      <c r="AA84" s="5"/>
      <c r="AB84" s="5"/>
      <c r="AC84" s="5"/>
      <c r="AD84" s="5"/>
      <c r="AE84" s="5"/>
      <c r="AF84" s="5"/>
      <c r="AG84" s="5"/>
      <c r="AH84" s="5"/>
      <c r="AI84" s="5"/>
      <c r="AJ84" s="5"/>
      <c r="AK84" s="5"/>
      <c r="AL84" s="5"/>
      <c r="AM84" s="5"/>
      <c r="AN84" s="5"/>
      <c r="AO84" s="5"/>
      <c r="AP84" s="5"/>
      <c r="AQ84" s="5"/>
      <c r="AR84" s="5"/>
      <c r="AS84" s="5"/>
    </row>
    <row r="85" spans="1:45" x14ac:dyDescent="0.2">
      <c r="A85" s="29"/>
      <c r="B85" s="5"/>
      <c r="C85" s="5"/>
      <c r="D85" s="5"/>
      <c r="E85" s="5"/>
      <c r="F85" s="5"/>
      <c r="G85" s="5"/>
      <c r="H85" s="5"/>
      <c r="I85" s="5"/>
      <c r="J85" s="5"/>
      <c r="K85" s="5"/>
      <c r="L85" s="5"/>
      <c r="M85" s="5"/>
      <c r="N85" s="5"/>
      <c r="O85" s="5"/>
      <c r="P85" s="5"/>
      <c r="Q85" s="5"/>
      <c r="R85" s="5"/>
      <c r="S85" s="5"/>
      <c r="T85" s="5"/>
      <c r="U85" s="5"/>
      <c r="V85" s="5"/>
      <c r="W85" s="5"/>
      <c r="X85" s="128"/>
      <c r="Y85" s="5"/>
      <c r="Z85" s="5"/>
      <c r="AA85" s="5"/>
      <c r="AB85" s="5"/>
      <c r="AC85" s="5"/>
      <c r="AD85" s="5"/>
      <c r="AE85" s="5"/>
      <c r="AF85" s="5"/>
      <c r="AG85" s="5"/>
      <c r="AH85" s="5"/>
      <c r="AI85" s="5"/>
      <c r="AJ85" s="5"/>
      <c r="AK85" s="5"/>
      <c r="AL85" s="5"/>
      <c r="AM85" s="5"/>
      <c r="AN85" s="5"/>
      <c r="AO85" s="5"/>
      <c r="AP85" s="5"/>
      <c r="AQ85" s="5"/>
      <c r="AR85" s="5"/>
      <c r="AS85" s="5"/>
    </row>
    <row r="86" spans="1:45" x14ac:dyDescent="0.2">
      <c r="A86" s="29"/>
      <c r="B86" s="5"/>
      <c r="C86" s="5"/>
      <c r="D86" s="5"/>
      <c r="E86" s="5"/>
      <c r="F86" s="5"/>
      <c r="G86" s="5"/>
      <c r="H86" s="5"/>
      <c r="I86" s="5"/>
      <c r="J86" s="5"/>
      <c r="K86" s="5"/>
      <c r="L86" s="5"/>
      <c r="M86" s="5"/>
      <c r="N86" s="5"/>
      <c r="O86" s="5"/>
      <c r="P86" s="5"/>
      <c r="Q86" s="5"/>
      <c r="R86" s="5"/>
      <c r="S86" s="5"/>
      <c r="T86" s="5"/>
      <c r="U86" s="5"/>
      <c r="V86" s="5"/>
      <c r="W86" s="5"/>
      <c r="X86" s="128"/>
      <c r="Y86" s="5"/>
      <c r="Z86" s="5"/>
      <c r="AA86" s="5"/>
      <c r="AB86" s="5"/>
      <c r="AC86" s="5"/>
      <c r="AD86" s="5"/>
      <c r="AE86" s="5"/>
      <c r="AF86" s="5"/>
      <c r="AG86" s="5"/>
      <c r="AH86" s="5"/>
      <c r="AI86" s="5"/>
      <c r="AJ86" s="5"/>
      <c r="AK86" s="5"/>
      <c r="AL86" s="5"/>
      <c r="AM86" s="5"/>
      <c r="AN86" s="5"/>
      <c r="AO86" s="5"/>
      <c r="AP86" s="5"/>
      <c r="AQ86" s="5"/>
      <c r="AR86" s="5"/>
      <c r="AS86" s="5"/>
    </row>
    <row r="87" spans="1:45" x14ac:dyDescent="0.2">
      <c r="A87" s="29"/>
      <c r="B87" s="5"/>
      <c r="C87" s="5"/>
      <c r="D87" s="5"/>
      <c r="E87" s="5"/>
      <c r="F87" s="5"/>
      <c r="G87" s="5"/>
      <c r="H87" s="5"/>
      <c r="I87" s="5"/>
      <c r="J87" s="5"/>
      <c r="K87" s="5"/>
      <c r="L87" s="5"/>
      <c r="M87" s="5"/>
      <c r="N87" s="5"/>
      <c r="O87" s="5"/>
      <c r="P87" s="5"/>
      <c r="Q87" s="5"/>
      <c r="R87" s="5"/>
      <c r="S87" s="5"/>
      <c r="T87" s="5"/>
      <c r="U87" s="5"/>
      <c r="V87" s="5"/>
      <c r="W87" s="5"/>
      <c r="X87" s="128"/>
      <c r="Y87" s="5"/>
      <c r="Z87" s="5"/>
      <c r="AA87" s="5"/>
      <c r="AB87" s="5"/>
      <c r="AC87" s="5"/>
      <c r="AD87" s="5"/>
      <c r="AE87" s="5"/>
      <c r="AF87" s="5"/>
      <c r="AG87" s="5"/>
      <c r="AH87" s="5"/>
      <c r="AI87" s="5"/>
      <c r="AJ87" s="5"/>
      <c r="AK87" s="5"/>
      <c r="AL87" s="5"/>
      <c r="AM87" s="5"/>
      <c r="AN87" s="5"/>
      <c r="AO87" s="5"/>
      <c r="AP87" s="5"/>
      <c r="AQ87" s="5"/>
      <c r="AR87" s="5"/>
      <c r="AS87" s="5"/>
    </row>
    <row r="88" spans="1:45" x14ac:dyDescent="0.2">
      <c r="A88" s="29"/>
      <c r="B88" s="5"/>
      <c r="C88" s="5"/>
      <c r="D88" s="5"/>
      <c r="E88" s="5"/>
      <c r="F88" s="5"/>
      <c r="G88" s="5"/>
      <c r="H88" s="5"/>
      <c r="I88" s="5"/>
      <c r="J88" s="5"/>
      <c r="K88" s="5"/>
      <c r="L88" s="5"/>
      <c r="M88" s="5"/>
      <c r="N88" s="5"/>
      <c r="O88" s="5"/>
      <c r="P88" s="5"/>
      <c r="Q88" s="5"/>
      <c r="R88" s="5"/>
      <c r="S88" s="5"/>
      <c r="T88" s="5"/>
      <c r="U88" s="5"/>
      <c r="V88" s="5"/>
      <c r="W88" s="5"/>
      <c r="X88" s="128"/>
      <c r="Y88" s="5"/>
      <c r="Z88" s="5"/>
      <c r="AA88" s="5"/>
      <c r="AB88" s="5"/>
      <c r="AC88" s="5"/>
      <c r="AD88" s="5"/>
      <c r="AE88" s="5"/>
      <c r="AF88" s="5"/>
      <c r="AG88" s="5"/>
      <c r="AH88" s="5"/>
      <c r="AI88" s="5"/>
      <c r="AJ88" s="5"/>
      <c r="AK88" s="5"/>
      <c r="AL88" s="5"/>
      <c r="AM88" s="5"/>
      <c r="AN88" s="5"/>
      <c r="AO88" s="5"/>
      <c r="AP88" s="5"/>
      <c r="AQ88" s="5"/>
      <c r="AR88" s="5"/>
      <c r="AS88" s="5"/>
    </row>
    <row r="89" spans="1:45" x14ac:dyDescent="0.2">
      <c r="A89" s="29"/>
      <c r="B89" s="5"/>
      <c r="C89" s="5"/>
      <c r="D89" s="5"/>
      <c r="E89" s="5"/>
      <c r="F89" s="5"/>
      <c r="G89" s="5"/>
      <c r="H89" s="5"/>
      <c r="I89" s="5"/>
      <c r="J89" s="5"/>
      <c r="K89" s="5"/>
      <c r="L89" s="5"/>
      <c r="M89" s="5"/>
      <c r="N89" s="5"/>
      <c r="O89" s="5"/>
      <c r="P89" s="5"/>
      <c r="Q89" s="5"/>
      <c r="R89" s="5"/>
      <c r="S89" s="5"/>
      <c r="T89" s="5"/>
      <c r="U89" s="5"/>
      <c r="V89" s="5"/>
      <c r="W89" s="5"/>
      <c r="X89" s="128"/>
      <c r="Y89" s="5"/>
      <c r="Z89" s="5"/>
      <c r="AA89" s="5"/>
      <c r="AB89" s="5"/>
      <c r="AC89" s="5"/>
      <c r="AD89" s="5"/>
      <c r="AE89" s="5"/>
      <c r="AF89" s="5"/>
      <c r="AG89" s="5"/>
      <c r="AH89" s="5"/>
      <c r="AI89" s="5"/>
      <c r="AJ89" s="5"/>
      <c r="AK89" s="5"/>
      <c r="AL89" s="5"/>
      <c r="AM89" s="5"/>
      <c r="AN89" s="5"/>
      <c r="AO89" s="5"/>
      <c r="AP89" s="5"/>
      <c r="AQ89" s="5"/>
      <c r="AR89" s="5"/>
      <c r="AS89" s="5"/>
    </row>
    <row r="90" spans="1:45" x14ac:dyDescent="0.2">
      <c r="A90" s="29"/>
      <c r="B90" s="5"/>
      <c r="C90" s="5"/>
      <c r="D90" s="5"/>
      <c r="E90" s="5"/>
      <c r="F90" s="5"/>
      <c r="G90" s="5"/>
      <c r="H90" s="5"/>
      <c r="I90" s="5"/>
      <c r="J90" s="5"/>
      <c r="K90" s="5"/>
      <c r="L90" s="5"/>
      <c r="M90" s="5"/>
      <c r="N90" s="5"/>
      <c r="O90" s="5"/>
      <c r="P90" s="5"/>
      <c r="Q90" s="5"/>
      <c r="R90" s="5"/>
      <c r="S90" s="5"/>
      <c r="T90" s="5"/>
      <c r="U90" s="5"/>
      <c r="V90" s="5"/>
      <c r="W90" s="5"/>
      <c r="X90" s="128"/>
      <c r="Y90" s="5"/>
      <c r="Z90" s="5"/>
      <c r="AA90" s="5"/>
      <c r="AB90" s="5"/>
      <c r="AC90" s="5"/>
      <c r="AD90" s="5"/>
      <c r="AE90" s="5"/>
      <c r="AF90" s="5"/>
      <c r="AG90" s="5"/>
      <c r="AH90" s="5"/>
      <c r="AI90" s="5"/>
      <c r="AJ90" s="5"/>
      <c r="AK90" s="5"/>
      <c r="AL90" s="5"/>
      <c r="AM90" s="5"/>
      <c r="AN90" s="5"/>
      <c r="AO90" s="5"/>
      <c r="AP90" s="5"/>
      <c r="AQ90" s="5"/>
      <c r="AR90" s="5"/>
      <c r="AS90" s="5"/>
    </row>
    <row r="91" spans="1:45" x14ac:dyDescent="0.2">
      <c r="A91" s="29"/>
      <c r="B91" s="5"/>
      <c r="C91" s="5"/>
      <c r="D91" s="5"/>
      <c r="E91" s="5"/>
      <c r="F91" s="5"/>
      <c r="G91" s="5"/>
      <c r="H91" s="5"/>
      <c r="I91" s="5"/>
      <c r="J91" s="5"/>
      <c r="K91" s="5"/>
      <c r="L91" s="5"/>
      <c r="M91" s="5"/>
      <c r="N91" s="5"/>
      <c r="O91" s="5"/>
      <c r="P91" s="5"/>
      <c r="Q91" s="5"/>
      <c r="R91" s="5"/>
      <c r="S91" s="5"/>
      <c r="T91" s="5"/>
      <c r="U91" s="5"/>
      <c r="V91" s="5"/>
      <c r="W91" s="5"/>
      <c r="X91" s="128"/>
      <c r="Y91" s="5"/>
      <c r="Z91" s="5"/>
      <c r="AA91" s="5"/>
      <c r="AB91" s="5"/>
      <c r="AC91" s="5"/>
      <c r="AD91" s="5"/>
      <c r="AE91" s="5"/>
      <c r="AF91" s="5"/>
      <c r="AG91" s="5"/>
      <c r="AH91" s="5"/>
      <c r="AI91" s="5"/>
      <c r="AJ91" s="5"/>
      <c r="AK91" s="5"/>
      <c r="AL91" s="5"/>
      <c r="AM91" s="5"/>
      <c r="AN91" s="5"/>
      <c r="AO91" s="5"/>
      <c r="AP91" s="5"/>
      <c r="AQ91" s="5"/>
      <c r="AR91" s="5"/>
      <c r="AS91" s="5"/>
    </row>
    <row r="92" spans="1:45" x14ac:dyDescent="0.2">
      <c r="A92" s="29"/>
      <c r="B92" s="5"/>
      <c r="C92" s="5"/>
      <c r="D92" s="5"/>
      <c r="E92" s="5"/>
      <c r="F92" s="5"/>
      <c r="G92" s="5"/>
      <c r="H92" s="5"/>
      <c r="I92" s="5"/>
      <c r="J92" s="5"/>
      <c r="K92" s="5"/>
      <c r="L92" s="5"/>
      <c r="M92" s="5"/>
      <c r="N92" s="5"/>
      <c r="O92" s="5"/>
      <c r="P92" s="5"/>
      <c r="Q92" s="5"/>
      <c r="R92" s="5"/>
      <c r="S92" s="5"/>
      <c r="T92" s="5"/>
      <c r="U92" s="5"/>
      <c r="V92" s="5"/>
      <c r="W92" s="5"/>
      <c r="X92" s="128"/>
      <c r="Y92" s="5"/>
      <c r="Z92" s="5"/>
      <c r="AA92" s="5"/>
      <c r="AB92" s="5"/>
      <c r="AC92" s="5"/>
      <c r="AD92" s="5"/>
      <c r="AE92" s="5"/>
      <c r="AF92" s="5"/>
      <c r="AG92" s="5"/>
      <c r="AH92" s="5"/>
      <c r="AI92" s="5"/>
      <c r="AJ92" s="5"/>
      <c r="AK92" s="5"/>
      <c r="AL92" s="5"/>
      <c r="AM92" s="5"/>
      <c r="AN92" s="5"/>
      <c r="AO92" s="5"/>
      <c r="AP92" s="5"/>
      <c r="AQ92" s="5"/>
      <c r="AR92" s="5"/>
      <c r="AS92" s="5"/>
    </row>
    <row r="93" spans="1:45" x14ac:dyDescent="0.2">
      <c r="A93" s="29"/>
      <c r="B93" s="5"/>
      <c r="C93" s="5"/>
      <c r="D93" s="5"/>
      <c r="E93" s="5"/>
      <c r="F93" s="5"/>
      <c r="G93" s="5"/>
      <c r="H93" s="5"/>
      <c r="I93" s="5"/>
      <c r="J93" s="5"/>
      <c r="K93" s="5"/>
      <c r="L93" s="5"/>
      <c r="M93" s="5"/>
      <c r="N93" s="5"/>
      <c r="O93" s="5"/>
      <c r="P93" s="5"/>
      <c r="Q93" s="5"/>
      <c r="R93" s="5"/>
      <c r="S93" s="5"/>
      <c r="T93" s="5"/>
      <c r="U93" s="5"/>
      <c r="V93" s="5"/>
      <c r="W93" s="5"/>
      <c r="X93" s="128"/>
      <c r="Y93" s="5"/>
      <c r="Z93" s="5"/>
      <c r="AA93" s="5"/>
      <c r="AB93" s="5"/>
      <c r="AC93" s="5"/>
      <c r="AD93" s="5"/>
      <c r="AE93" s="5"/>
      <c r="AF93" s="5"/>
      <c r="AG93" s="5"/>
      <c r="AH93" s="5"/>
      <c r="AI93" s="5"/>
      <c r="AJ93" s="5"/>
      <c r="AK93" s="5"/>
      <c r="AL93" s="5"/>
      <c r="AM93" s="5"/>
      <c r="AN93" s="5"/>
      <c r="AO93" s="5"/>
      <c r="AP93" s="5"/>
      <c r="AQ93" s="5"/>
      <c r="AR93" s="5"/>
      <c r="AS93" s="5"/>
    </row>
    <row r="94" spans="1:45" x14ac:dyDescent="0.2">
      <c r="A94" s="29"/>
      <c r="B94" s="5"/>
      <c r="C94" s="5"/>
      <c r="D94" s="5"/>
      <c r="E94" s="5"/>
      <c r="F94" s="5"/>
      <c r="G94" s="5"/>
      <c r="H94" s="5"/>
      <c r="I94" s="5"/>
      <c r="J94" s="5"/>
      <c r="K94" s="5"/>
      <c r="L94" s="5"/>
      <c r="M94" s="5"/>
      <c r="N94" s="5"/>
      <c r="O94" s="5"/>
      <c r="P94" s="5"/>
      <c r="Q94" s="5"/>
      <c r="R94" s="5"/>
      <c r="S94" s="5"/>
      <c r="T94" s="5"/>
      <c r="U94" s="5"/>
      <c r="V94" s="5"/>
      <c r="W94" s="5"/>
      <c r="X94" s="128"/>
      <c r="Y94" s="5"/>
      <c r="Z94" s="5"/>
      <c r="AA94" s="5"/>
      <c r="AB94" s="5"/>
      <c r="AC94" s="5"/>
      <c r="AD94" s="5"/>
      <c r="AE94" s="5"/>
      <c r="AF94" s="5"/>
      <c r="AG94" s="5"/>
      <c r="AH94" s="5"/>
      <c r="AI94" s="5"/>
      <c r="AJ94" s="5"/>
      <c r="AK94" s="5"/>
      <c r="AL94" s="5"/>
      <c r="AM94" s="5"/>
      <c r="AN94" s="5"/>
      <c r="AO94" s="5"/>
      <c r="AP94" s="5"/>
      <c r="AQ94" s="5"/>
      <c r="AR94" s="5"/>
      <c r="AS94" s="5"/>
    </row>
    <row r="95" spans="1:45" x14ac:dyDescent="0.2">
      <c r="A95" s="29"/>
      <c r="B95" s="5"/>
      <c r="C95" s="5"/>
      <c r="D95" s="5"/>
      <c r="E95" s="5"/>
      <c r="F95" s="5"/>
      <c r="G95" s="5"/>
      <c r="H95" s="5"/>
      <c r="I95" s="5"/>
      <c r="J95" s="5"/>
      <c r="K95" s="5"/>
      <c r="L95" s="5"/>
      <c r="M95" s="5"/>
      <c r="N95" s="5"/>
      <c r="O95" s="5"/>
      <c r="P95" s="5"/>
      <c r="Q95" s="5"/>
      <c r="R95" s="5"/>
      <c r="S95" s="5"/>
      <c r="T95" s="5"/>
      <c r="U95" s="5"/>
      <c r="V95" s="5"/>
      <c r="W95" s="5"/>
      <c r="X95" s="128"/>
      <c r="Y95" s="5"/>
      <c r="Z95" s="5"/>
      <c r="AA95" s="5"/>
      <c r="AB95" s="5"/>
      <c r="AC95" s="5"/>
      <c r="AD95" s="5"/>
      <c r="AE95" s="5"/>
      <c r="AF95" s="5"/>
      <c r="AG95" s="5"/>
      <c r="AH95" s="5"/>
      <c r="AI95" s="5"/>
      <c r="AJ95" s="5"/>
      <c r="AK95" s="5"/>
      <c r="AL95" s="5"/>
      <c r="AM95" s="5"/>
      <c r="AN95" s="5"/>
      <c r="AO95" s="5"/>
      <c r="AP95" s="5"/>
      <c r="AQ95" s="5"/>
      <c r="AR95" s="5"/>
      <c r="AS95" s="5"/>
    </row>
    <row r="96" spans="1:45" x14ac:dyDescent="0.2">
      <c r="A96" s="29"/>
      <c r="B96" s="5"/>
      <c r="C96" s="5"/>
      <c r="D96" s="5"/>
      <c r="E96" s="5"/>
      <c r="F96" s="5"/>
      <c r="G96" s="5"/>
      <c r="H96" s="5"/>
      <c r="I96" s="5"/>
      <c r="J96" s="5"/>
      <c r="K96" s="5"/>
      <c r="L96" s="5"/>
      <c r="M96" s="5"/>
      <c r="N96" s="5"/>
      <c r="O96" s="5"/>
      <c r="P96" s="5"/>
      <c r="Q96" s="5"/>
      <c r="R96" s="5"/>
      <c r="S96" s="5"/>
      <c r="T96" s="5"/>
      <c r="U96" s="5"/>
      <c r="V96" s="5"/>
      <c r="W96" s="5"/>
      <c r="X96" s="128"/>
      <c r="Y96" s="5"/>
      <c r="Z96" s="5"/>
      <c r="AA96" s="5"/>
      <c r="AB96" s="5"/>
      <c r="AC96" s="5"/>
      <c r="AD96" s="5"/>
      <c r="AE96" s="5"/>
      <c r="AF96" s="5"/>
      <c r="AG96" s="5"/>
      <c r="AH96" s="5"/>
      <c r="AI96" s="5"/>
      <c r="AJ96" s="5"/>
      <c r="AK96" s="5"/>
      <c r="AL96" s="5"/>
      <c r="AM96" s="5"/>
      <c r="AN96" s="5"/>
      <c r="AO96" s="5"/>
      <c r="AP96" s="5"/>
      <c r="AQ96" s="5"/>
      <c r="AR96" s="5"/>
      <c r="AS96" s="5"/>
    </row>
    <row r="97" spans="1:45" x14ac:dyDescent="0.2">
      <c r="A97" s="29"/>
      <c r="B97" s="5"/>
      <c r="C97" s="5"/>
      <c r="D97" s="5"/>
      <c r="E97" s="5"/>
      <c r="F97" s="5"/>
      <c r="G97" s="5"/>
      <c r="H97" s="5"/>
      <c r="I97" s="5"/>
      <c r="J97" s="5"/>
      <c r="K97" s="5"/>
      <c r="L97" s="5"/>
      <c r="M97" s="5"/>
      <c r="N97" s="5"/>
      <c r="O97" s="5"/>
      <c r="P97" s="5"/>
      <c r="Q97" s="5"/>
      <c r="R97" s="5"/>
      <c r="S97" s="5"/>
      <c r="T97" s="5"/>
      <c r="U97" s="5"/>
      <c r="V97" s="5"/>
      <c r="W97" s="5"/>
      <c r="X97" s="128"/>
      <c r="Y97" s="5"/>
      <c r="Z97" s="5"/>
      <c r="AA97" s="5"/>
      <c r="AB97" s="5"/>
      <c r="AC97" s="5"/>
      <c r="AD97" s="5"/>
      <c r="AE97" s="5"/>
      <c r="AF97" s="5"/>
      <c r="AG97" s="5"/>
      <c r="AH97" s="5"/>
      <c r="AI97" s="5"/>
      <c r="AJ97" s="5"/>
      <c r="AK97" s="5"/>
      <c r="AL97" s="5"/>
      <c r="AM97" s="5"/>
      <c r="AN97" s="5"/>
      <c r="AO97" s="5"/>
      <c r="AP97" s="5"/>
      <c r="AQ97" s="5"/>
      <c r="AR97" s="5"/>
      <c r="AS97" s="5"/>
    </row>
    <row r="98" spans="1:45" x14ac:dyDescent="0.2">
      <c r="A98" s="29"/>
      <c r="B98" s="5"/>
      <c r="C98" s="5"/>
      <c r="D98" s="5"/>
      <c r="E98" s="5"/>
      <c r="F98" s="5"/>
      <c r="G98" s="5"/>
      <c r="H98" s="5"/>
      <c r="I98" s="5"/>
      <c r="J98" s="5"/>
      <c r="K98" s="5"/>
      <c r="L98" s="5"/>
      <c r="M98" s="5"/>
      <c r="N98" s="5"/>
      <c r="O98" s="5"/>
      <c r="P98" s="5"/>
      <c r="Q98" s="5"/>
      <c r="R98" s="5"/>
      <c r="S98" s="5"/>
      <c r="T98" s="5"/>
      <c r="U98" s="5"/>
      <c r="V98" s="5"/>
      <c r="W98" s="5"/>
      <c r="X98" s="128"/>
      <c r="Y98" s="5"/>
      <c r="Z98" s="5"/>
      <c r="AA98" s="5"/>
      <c r="AB98" s="5"/>
      <c r="AC98" s="5"/>
      <c r="AD98" s="5"/>
      <c r="AE98" s="5"/>
      <c r="AF98" s="5"/>
      <c r="AG98" s="5"/>
      <c r="AH98" s="5"/>
      <c r="AI98" s="5"/>
      <c r="AJ98" s="5"/>
      <c r="AK98" s="5"/>
      <c r="AL98" s="5"/>
      <c r="AM98" s="5"/>
      <c r="AN98" s="5"/>
      <c r="AO98" s="5"/>
      <c r="AP98" s="5"/>
      <c r="AQ98" s="5"/>
      <c r="AR98" s="5"/>
      <c r="AS98" s="5"/>
    </row>
    <row r="99" spans="1:45" x14ac:dyDescent="0.2">
      <c r="A99" s="29"/>
      <c r="B99" s="5"/>
      <c r="C99" s="5"/>
      <c r="D99" s="5"/>
      <c r="E99" s="5"/>
      <c r="F99" s="5"/>
      <c r="G99" s="5"/>
      <c r="H99" s="5"/>
      <c r="I99" s="5"/>
      <c r="J99" s="5"/>
      <c r="K99" s="5"/>
      <c r="L99" s="5"/>
      <c r="M99" s="5"/>
      <c r="N99" s="5"/>
      <c r="O99" s="5"/>
      <c r="P99" s="5"/>
      <c r="Q99" s="5"/>
      <c r="R99" s="5"/>
      <c r="S99" s="5"/>
      <c r="T99" s="5"/>
      <c r="U99" s="5"/>
      <c r="V99" s="5"/>
      <c r="W99" s="5"/>
      <c r="X99" s="128"/>
      <c r="Y99" s="5"/>
      <c r="Z99" s="5"/>
      <c r="AA99" s="5"/>
      <c r="AB99" s="5"/>
      <c r="AC99" s="5"/>
      <c r="AD99" s="5"/>
      <c r="AE99" s="5"/>
      <c r="AF99" s="5"/>
      <c r="AG99" s="5"/>
      <c r="AH99" s="5"/>
      <c r="AI99" s="5"/>
      <c r="AJ99" s="5"/>
      <c r="AK99" s="5"/>
      <c r="AL99" s="5"/>
      <c r="AM99" s="5"/>
      <c r="AN99" s="5"/>
      <c r="AO99" s="5"/>
      <c r="AP99" s="5"/>
      <c r="AQ99" s="5"/>
      <c r="AR99" s="5"/>
      <c r="AS99" s="5"/>
    </row>
    <row r="100" spans="1:45" x14ac:dyDescent="0.2">
      <c r="A100" s="29"/>
      <c r="B100" s="5"/>
      <c r="C100" s="5"/>
      <c r="D100" s="5"/>
      <c r="E100" s="5"/>
      <c r="F100" s="5"/>
      <c r="G100" s="5"/>
      <c r="H100" s="5"/>
      <c r="I100" s="5"/>
      <c r="J100" s="5"/>
      <c r="K100" s="5"/>
      <c r="L100" s="5"/>
      <c r="M100" s="5"/>
      <c r="N100" s="5"/>
      <c r="O100" s="5"/>
      <c r="P100" s="5"/>
      <c r="Q100" s="5"/>
      <c r="R100" s="5"/>
      <c r="S100" s="5"/>
      <c r="T100" s="5"/>
      <c r="U100" s="5"/>
      <c r="V100" s="5"/>
      <c r="W100" s="5"/>
      <c r="X100" s="128"/>
      <c r="Y100" s="5"/>
      <c r="Z100" s="5"/>
      <c r="AA100" s="5"/>
      <c r="AB100" s="5"/>
      <c r="AC100" s="5"/>
      <c r="AD100" s="5"/>
      <c r="AE100" s="5"/>
      <c r="AF100" s="5"/>
      <c r="AG100" s="5"/>
      <c r="AH100" s="5"/>
      <c r="AI100" s="5"/>
      <c r="AJ100" s="5"/>
      <c r="AK100" s="5"/>
      <c r="AL100" s="5"/>
      <c r="AM100" s="5"/>
      <c r="AN100" s="5"/>
      <c r="AO100" s="5"/>
      <c r="AP100" s="5"/>
      <c r="AQ100" s="5"/>
      <c r="AR100" s="5"/>
      <c r="AS100" s="5"/>
    </row>
    <row r="101" spans="1:45" x14ac:dyDescent="0.2">
      <c r="A101" s="29"/>
      <c r="B101" s="5"/>
      <c r="C101" s="5"/>
      <c r="D101" s="5"/>
      <c r="E101" s="5"/>
      <c r="F101" s="5"/>
      <c r="G101" s="5"/>
      <c r="H101" s="5"/>
      <c r="I101" s="5"/>
      <c r="J101" s="5"/>
      <c r="K101" s="5"/>
      <c r="L101" s="5"/>
      <c r="M101" s="5"/>
      <c r="N101" s="5"/>
      <c r="O101" s="5"/>
      <c r="P101" s="5"/>
      <c r="Q101" s="5"/>
      <c r="R101" s="5"/>
      <c r="S101" s="5"/>
      <c r="T101" s="5"/>
      <c r="U101" s="5"/>
      <c r="V101" s="5"/>
      <c r="W101" s="5"/>
      <c r="X101" s="128"/>
      <c r="Y101" s="5"/>
      <c r="Z101" s="5"/>
      <c r="AA101" s="5"/>
      <c r="AB101" s="5"/>
      <c r="AC101" s="5"/>
      <c r="AD101" s="5"/>
      <c r="AE101" s="5"/>
      <c r="AF101" s="5"/>
      <c r="AG101" s="5"/>
      <c r="AH101" s="5"/>
      <c r="AI101" s="5"/>
      <c r="AJ101" s="5"/>
      <c r="AK101" s="5"/>
      <c r="AL101" s="5"/>
      <c r="AM101" s="5"/>
      <c r="AN101" s="5"/>
      <c r="AO101" s="5"/>
      <c r="AP101" s="5"/>
      <c r="AQ101" s="5"/>
      <c r="AR101" s="5"/>
      <c r="AS101" s="5"/>
    </row>
    <row r="102" spans="1:45" x14ac:dyDescent="0.2">
      <c r="A102" s="29"/>
      <c r="B102" s="5"/>
      <c r="C102" s="5"/>
      <c r="D102" s="5"/>
      <c r="E102" s="5"/>
      <c r="F102" s="5"/>
      <c r="G102" s="5"/>
      <c r="H102" s="5"/>
      <c r="I102" s="5"/>
      <c r="J102" s="5"/>
      <c r="K102" s="5"/>
      <c r="L102" s="5"/>
      <c r="M102" s="5"/>
      <c r="N102" s="5"/>
      <c r="O102" s="5"/>
      <c r="P102" s="5"/>
      <c r="Q102" s="5"/>
      <c r="R102" s="5"/>
      <c r="S102" s="5"/>
      <c r="T102" s="5"/>
      <c r="U102" s="5"/>
      <c r="V102" s="5"/>
      <c r="W102" s="5"/>
      <c r="X102" s="128"/>
      <c r="Y102" s="5"/>
      <c r="Z102" s="5"/>
      <c r="AA102" s="5"/>
      <c r="AB102" s="5"/>
      <c r="AC102" s="5"/>
      <c r="AD102" s="5"/>
      <c r="AE102" s="5"/>
      <c r="AF102" s="5"/>
      <c r="AG102" s="5"/>
      <c r="AH102" s="5"/>
      <c r="AI102" s="5"/>
      <c r="AJ102" s="5"/>
      <c r="AK102" s="5"/>
      <c r="AL102" s="5"/>
      <c r="AM102" s="5"/>
      <c r="AN102" s="5"/>
      <c r="AO102" s="5"/>
      <c r="AP102" s="5"/>
      <c r="AQ102" s="5"/>
      <c r="AR102" s="5"/>
      <c r="AS102" s="5"/>
    </row>
    <row r="103" spans="1:45" x14ac:dyDescent="0.2">
      <c r="A103" s="29"/>
      <c r="B103" s="5"/>
      <c r="C103" s="5"/>
      <c r="D103" s="5"/>
      <c r="E103" s="5"/>
      <c r="F103" s="5"/>
      <c r="G103" s="5"/>
      <c r="H103" s="5"/>
      <c r="I103" s="5"/>
      <c r="J103" s="5"/>
      <c r="K103" s="5"/>
      <c r="L103" s="5"/>
      <c r="M103" s="5"/>
      <c r="N103" s="5"/>
      <c r="O103" s="5"/>
      <c r="P103" s="5"/>
      <c r="Q103" s="5"/>
      <c r="R103" s="5"/>
      <c r="S103" s="5"/>
      <c r="T103" s="5"/>
      <c r="U103" s="5"/>
      <c r="V103" s="5"/>
      <c r="W103" s="5"/>
      <c r="X103" s="128"/>
      <c r="Y103" s="5"/>
      <c r="Z103" s="5"/>
      <c r="AA103" s="5"/>
      <c r="AB103" s="5"/>
      <c r="AC103" s="5"/>
      <c r="AD103" s="5"/>
      <c r="AE103" s="5"/>
      <c r="AF103" s="5"/>
      <c r="AG103" s="5"/>
      <c r="AH103" s="5"/>
      <c r="AI103" s="5"/>
      <c r="AJ103" s="5"/>
      <c r="AK103" s="5"/>
      <c r="AL103" s="5"/>
      <c r="AM103" s="5"/>
      <c r="AN103" s="5"/>
      <c r="AO103" s="5"/>
      <c r="AP103" s="5"/>
      <c r="AQ103" s="5"/>
      <c r="AR103" s="5"/>
      <c r="AS103" s="5"/>
    </row>
    <row r="104" spans="1:45" x14ac:dyDescent="0.2">
      <c r="A104" s="29"/>
      <c r="B104" s="5"/>
      <c r="C104" s="5"/>
      <c r="D104" s="5"/>
      <c r="E104" s="5"/>
      <c r="F104" s="5"/>
      <c r="G104" s="5"/>
      <c r="H104" s="5"/>
      <c r="I104" s="5"/>
      <c r="J104" s="5"/>
      <c r="K104" s="5"/>
      <c r="L104" s="5"/>
      <c r="M104" s="5"/>
      <c r="N104" s="5"/>
      <c r="O104" s="5"/>
      <c r="P104" s="5"/>
      <c r="Q104" s="5"/>
      <c r="R104" s="5"/>
      <c r="S104" s="5"/>
      <c r="T104" s="5"/>
      <c r="U104" s="5"/>
      <c r="V104" s="5"/>
      <c r="W104" s="5"/>
      <c r="X104" s="128"/>
      <c r="Y104" s="5"/>
      <c r="Z104" s="5"/>
      <c r="AA104" s="5"/>
      <c r="AB104" s="5"/>
      <c r="AC104" s="5"/>
      <c r="AD104" s="5"/>
      <c r="AE104" s="5"/>
      <c r="AF104" s="5"/>
      <c r="AG104" s="5"/>
      <c r="AH104" s="5"/>
      <c r="AI104" s="5"/>
      <c r="AJ104" s="5"/>
      <c r="AK104" s="5"/>
      <c r="AL104" s="5"/>
      <c r="AM104" s="5"/>
      <c r="AN104" s="5"/>
      <c r="AO104" s="5"/>
      <c r="AP104" s="5"/>
      <c r="AQ104" s="5"/>
      <c r="AR104" s="5"/>
      <c r="AS104" s="5"/>
    </row>
    <row r="105" spans="1:45" x14ac:dyDescent="0.2">
      <c r="A105" s="29"/>
      <c r="B105" s="5"/>
      <c r="C105" s="5"/>
      <c r="D105" s="5"/>
      <c r="E105" s="5"/>
      <c r="F105" s="5"/>
      <c r="G105" s="5"/>
      <c r="H105" s="5"/>
      <c r="I105" s="5"/>
      <c r="J105" s="5"/>
      <c r="K105" s="5"/>
      <c r="L105" s="5"/>
      <c r="M105" s="5"/>
      <c r="N105" s="5"/>
      <c r="O105" s="5"/>
      <c r="P105" s="5"/>
      <c r="Q105" s="5"/>
      <c r="R105" s="5"/>
      <c r="S105" s="5"/>
      <c r="T105" s="5"/>
      <c r="U105" s="5"/>
      <c r="V105" s="5"/>
      <c r="W105" s="5"/>
      <c r="X105" s="128"/>
      <c r="Y105" s="5"/>
      <c r="Z105" s="5"/>
      <c r="AA105" s="5"/>
      <c r="AB105" s="5"/>
      <c r="AC105" s="5"/>
      <c r="AD105" s="5"/>
      <c r="AE105" s="5"/>
      <c r="AF105" s="5"/>
      <c r="AG105" s="5"/>
      <c r="AH105" s="5"/>
      <c r="AI105" s="5"/>
      <c r="AJ105" s="5"/>
      <c r="AK105" s="5"/>
      <c r="AL105" s="5"/>
      <c r="AM105" s="5"/>
      <c r="AN105" s="5"/>
      <c r="AO105" s="5"/>
      <c r="AP105" s="5"/>
      <c r="AQ105" s="5"/>
      <c r="AR105" s="5"/>
      <c r="AS105" s="5"/>
    </row>
    <row r="106" spans="1:45" x14ac:dyDescent="0.2">
      <c r="A106" s="29"/>
      <c r="B106" s="5"/>
      <c r="C106" s="5"/>
      <c r="D106" s="5"/>
      <c r="E106" s="5"/>
      <c r="F106" s="5"/>
      <c r="G106" s="5"/>
      <c r="H106" s="5"/>
      <c r="I106" s="5"/>
      <c r="J106" s="5"/>
      <c r="K106" s="5"/>
      <c r="L106" s="5"/>
      <c r="M106" s="5"/>
      <c r="N106" s="5"/>
      <c r="O106" s="5"/>
      <c r="P106" s="5"/>
      <c r="Q106" s="5"/>
      <c r="R106" s="5"/>
      <c r="S106" s="5"/>
      <c r="T106" s="5"/>
      <c r="U106" s="5"/>
      <c r="V106" s="5"/>
      <c r="W106" s="5"/>
      <c r="X106" s="128"/>
      <c r="Y106" s="5"/>
      <c r="Z106" s="5"/>
      <c r="AA106" s="5"/>
      <c r="AB106" s="5"/>
      <c r="AC106" s="5"/>
      <c r="AD106" s="5"/>
      <c r="AE106" s="5"/>
      <c r="AF106" s="5"/>
      <c r="AG106" s="5"/>
      <c r="AH106" s="5"/>
      <c r="AI106" s="5"/>
      <c r="AJ106" s="5"/>
      <c r="AK106" s="5"/>
      <c r="AL106" s="5"/>
      <c r="AM106" s="5"/>
      <c r="AN106" s="5"/>
      <c r="AO106" s="5"/>
      <c r="AP106" s="5"/>
      <c r="AQ106" s="5"/>
      <c r="AR106" s="5"/>
      <c r="AS106" s="5"/>
    </row>
    <row r="107" spans="1:45" x14ac:dyDescent="0.2">
      <c r="A107" s="29"/>
      <c r="B107" s="5"/>
      <c r="C107" s="5"/>
      <c r="D107" s="5"/>
      <c r="E107" s="5"/>
      <c r="F107" s="5"/>
      <c r="G107" s="5"/>
      <c r="H107" s="5"/>
      <c r="I107" s="5"/>
      <c r="J107" s="5"/>
      <c r="K107" s="5"/>
      <c r="L107" s="5"/>
      <c r="M107" s="5"/>
      <c r="N107" s="5"/>
      <c r="O107" s="5"/>
      <c r="P107" s="5"/>
      <c r="Q107" s="5"/>
      <c r="R107" s="5"/>
      <c r="S107" s="5"/>
      <c r="T107" s="5"/>
      <c r="U107" s="5"/>
      <c r="V107" s="5"/>
      <c r="W107" s="5"/>
      <c r="X107" s="128"/>
      <c r="Y107" s="5"/>
      <c r="Z107" s="5"/>
      <c r="AA107" s="5"/>
      <c r="AB107" s="5"/>
      <c r="AC107" s="5"/>
      <c r="AD107" s="5"/>
      <c r="AE107" s="5"/>
      <c r="AF107" s="5"/>
      <c r="AG107" s="5"/>
      <c r="AH107" s="5"/>
      <c r="AI107" s="5"/>
      <c r="AJ107" s="5"/>
      <c r="AK107" s="5"/>
      <c r="AL107" s="5"/>
      <c r="AM107" s="5"/>
      <c r="AN107" s="5"/>
      <c r="AO107" s="5"/>
      <c r="AP107" s="5"/>
      <c r="AQ107" s="5"/>
      <c r="AR107" s="5"/>
      <c r="AS107" s="5"/>
    </row>
    <row r="108" spans="1:45" x14ac:dyDescent="0.2">
      <c r="A108" s="29"/>
      <c r="B108" s="5"/>
      <c r="C108" s="5"/>
      <c r="D108" s="5"/>
      <c r="E108" s="5"/>
      <c r="F108" s="5"/>
      <c r="G108" s="5"/>
      <c r="H108" s="5"/>
      <c r="I108" s="5"/>
      <c r="J108" s="5"/>
      <c r="K108" s="5"/>
      <c r="L108" s="5"/>
      <c r="M108" s="5"/>
      <c r="N108" s="5"/>
      <c r="O108" s="5"/>
      <c r="P108" s="5"/>
      <c r="Q108" s="5"/>
      <c r="R108" s="5"/>
      <c r="S108" s="5"/>
      <c r="T108" s="5"/>
      <c r="U108" s="5"/>
      <c r="V108" s="5"/>
      <c r="W108" s="5"/>
      <c r="X108" s="128"/>
      <c r="Y108" s="5"/>
      <c r="Z108" s="5"/>
      <c r="AA108" s="5"/>
      <c r="AB108" s="5"/>
      <c r="AC108" s="5"/>
      <c r="AD108" s="5"/>
      <c r="AE108" s="5"/>
      <c r="AF108" s="5"/>
      <c r="AG108" s="5"/>
      <c r="AH108" s="5"/>
      <c r="AI108" s="5"/>
      <c r="AJ108" s="5"/>
      <c r="AK108" s="5"/>
      <c r="AL108" s="5"/>
      <c r="AM108" s="5"/>
      <c r="AN108" s="5"/>
      <c r="AO108" s="5"/>
      <c r="AP108" s="5"/>
      <c r="AQ108" s="5"/>
      <c r="AR108" s="5"/>
      <c r="AS108" s="5"/>
    </row>
    <row r="109" spans="1:45" x14ac:dyDescent="0.2">
      <c r="A109" s="29"/>
      <c r="B109" s="5"/>
      <c r="C109" s="5"/>
      <c r="D109" s="5"/>
      <c r="E109" s="5"/>
      <c r="F109" s="5"/>
      <c r="G109" s="5"/>
      <c r="H109" s="5"/>
      <c r="I109" s="5"/>
      <c r="J109" s="5"/>
      <c r="K109" s="5"/>
      <c r="L109" s="5"/>
      <c r="M109" s="5"/>
      <c r="N109" s="5"/>
      <c r="O109" s="5"/>
      <c r="P109" s="5"/>
      <c r="Q109" s="5"/>
      <c r="R109" s="5"/>
      <c r="S109" s="5"/>
      <c r="T109" s="5"/>
      <c r="U109" s="5"/>
      <c r="V109" s="5"/>
      <c r="W109" s="5"/>
      <c r="X109" s="128"/>
      <c r="Y109" s="5"/>
      <c r="Z109" s="5"/>
      <c r="AA109" s="5"/>
      <c r="AB109" s="5"/>
      <c r="AC109" s="5"/>
      <c r="AD109" s="5"/>
      <c r="AE109" s="5"/>
      <c r="AF109" s="5"/>
      <c r="AG109" s="5"/>
      <c r="AH109" s="5"/>
      <c r="AI109" s="5"/>
      <c r="AJ109" s="5"/>
      <c r="AK109" s="5"/>
      <c r="AL109" s="5"/>
      <c r="AM109" s="5"/>
      <c r="AN109" s="5"/>
      <c r="AO109" s="5"/>
      <c r="AP109" s="5"/>
      <c r="AQ109" s="5"/>
      <c r="AR109" s="5"/>
      <c r="AS109" s="5"/>
    </row>
    <row r="110" spans="1:45" x14ac:dyDescent="0.2">
      <c r="A110" s="29"/>
      <c r="B110" s="5"/>
      <c r="C110" s="5"/>
      <c r="D110" s="5"/>
      <c r="E110" s="5"/>
      <c r="F110" s="5"/>
      <c r="G110" s="5"/>
      <c r="H110" s="5"/>
      <c r="I110" s="5"/>
      <c r="J110" s="5"/>
      <c r="K110" s="5"/>
      <c r="L110" s="5"/>
      <c r="M110" s="5"/>
      <c r="N110" s="5"/>
      <c r="O110" s="5"/>
      <c r="P110" s="5"/>
      <c r="Q110" s="5"/>
      <c r="R110" s="5"/>
      <c r="S110" s="5"/>
      <c r="T110" s="5"/>
      <c r="U110" s="5"/>
      <c r="V110" s="5"/>
      <c r="W110" s="5"/>
      <c r="X110" s="128"/>
      <c r="Y110" s="5"/>
      <c r="Z110" s="5"/>
      <c r="AA110" s="5"/>
      <c r="AB110" s="5"/>
      <c r="AC110" s="5"/>
      <c r="AD110" s="5"/>
      <c r="AE110" s="5"/>
      <c r="AF110" s="5"/>
      <c r="AG110" s="5"/>
      <c r="AH110" s="5"/>
      <c r="AI110" s="5"/>
      <c r="AJ110" s="5"/>
      <c r="AK110" s="5"/>
      <c r="AL110" s="5"/>
      <c r="AM110" s="5"/>
      <c r="AN110" s="5"/>
      <c r="AO110" s="5"/>
      <c r="AP110" s="5"/>
      <c r="AQ110" s="5"/>
      <c r="AR110" s="5"/>
      <c r="AS110" s="5"/>
    </row>
    <row r="111" spans="1:45" x14ac:dyDescent="0.2">
      <c r="A111" s="29"/>
      <c r="B111" s="5"/>
      <c r="C111" s="5"/>
      <c r="D111" s="5"/>
      <c r="E111" s="5"/>
      <c r="F111" s="5"/>
      <c r="G111" s="5"/>
      <c r="H111" s="5"/>
      <c r="I111" s="5"/>
      <c r="J111" s="5"/>
      <c r="K111" s="5"/>
      <c r="L111" s="5"/>
      <c r="M111" s="5"/>
      <c r="N111" s="5"/>
      <c r="O111" s="5"/>
      <c r="P111" s="5"/>
      <c r="Q111" s="5"/>
      <c r="R111" s="5"/>
      <c r="S111" s="5"/>
      <c r="T111" s="5"/>
      <c r="U111" s="5"/>
      <c r="V111" s="5"/>
      <c r="W111" s="5"/>
      <c r="X111" s="128"/>
      <c r="Y111" s="5"/>
      <c r="Z111" s="5"/>
      <c r="AA111" s="5"/>
      <c r="AB111" s="5"/>
      <c r="AC111" s="5"/>
      <c r="AD111" s="5"/>
      <c r="AE111" s="5"/>
      <c r="AF111" s="5"/>
      <c r="AG111" s="5"/>
      <c r="AH111" s="5"/>
      <c r="AI111" s="5"/>
      <c r="AJ111" s="5"/>
      <c r="AK111" s="5"/>
      <c r="AL111" s="5"/>
      <c r="AM111" s="5"/>
      <c r="AN111" s="5"/>
      <c r="AO111" s="5"/>
      <c r="AP111" s="5"/>
      <c r="AQ111" s="5"/>
      <c r="AR111" s="5"/>
      <c r="AS111" s="5"/>
    </row>
    <row r="112" spans="1:45" x14ac:dyDescent="0.2">
      <c r="A112" s="29"/>
      <c r="B112" s="5"/>
      <c r="C112" s="5"/>
      <c r="D112" s="5"/>
      <c r="E112" s="5"/>
      <c r="F112" s="5"/>
      <c r="G112" s="5"/>
      <c r="H112" s="5"/>
      <c r="I112" s="5"/>
      <c r="J112" s="5"/>
      <c r="K112" s="5"/>
      <c r="L112" s="5"/>
      <c r="M112" s="5"/>
      <c r="N112" s="5"/>
      <c r="O112" s="5"/>
      <c r="P112" s="5"/>
      <c r="Q112" s="5"/>
      <c r="R112" s="5"/>
      <c r="S112" s="5"/>
      <c r="T112" s="5"/>
      <c r="U112" s="5"/>
      <c r="V112" s="5"/>
      <c r="W112" s="5"/>
      <c r="X112" s="128"/>
      <c r="Y112" s="5"/>
      <c r="Z112" s="5"/>
      <c r="AA112" s="5"/>
      <c r="AB112" s="5"/>
      <c r="AC112" s="5"/>
      <c r="AD112" s="5"/>
      <c r="AE112" s="5"/>
      <c r="AF112" s="5"/>
      <c r="AG112" s="5"/>
      <c r="AH112" s="5"/>
      <c r="AI112" s="5"/>
      <c r="AJ112" s="5"/>
      <c r="AK112" s="5"/>
      <c r="AL112" s="5"/>
      <c r="AM112" s="5"/>
      <c r="AN112" s="5"/>
      <c r="AO112" s="5"/>
      <c r="AP112" s="5"/>
      <c r="AQ112" s="5"/>
      <c r="AR112" s="5"/>
      <c r="AS112" s="5"/>
    </row>
    <row r="113" spans="1:45" x14ac:dyDescent="0.2">
      <c r="A113" s="29"/>
      <c r="B113" s="5"/>
      <c r="C113" s="5"/>
      <c r="D113" s="5"/>
      <c r="E113" s="5"/>
      <c r="F113" s="5"/>
      <c r="G113" s="5"/>
      <c r="H113" s="5"/>
      <c r="I113" s="5"/>
      <c r="J113" s="5"/>
      <c r="K113" s="5"/>
      <c r="L113" s="5"/>
      <c r="M113" s="5"/>
      <c r="N113" s="5"/>
      <c r="O113" s="5"/>
      <c r="P113" s="5"/>
      <c r="Q113" s="5"/>
      <c r="R113" s="5"/>
      <c r="S113" s="5"/>
      <c r="T113" s="5"/>
      <c r="U113" s="5"/>
      <c r="V113" s="5"/>
      <c r="W113" s="5"/>
      <c r="X113" s="128"/>
      <c r="Y113" s="5"/>
      <c r="Z113" s="5"/>
      <c r="AA113" s="5"/>
      <c r="AB113" s="5"/>
      <c r="AC113" s="5"/>
      <c r="AD113" s="5"/>
      <c r="AE113" s="5"/>
      <c r="AF113" s="5"/>
      <c r="AG113" s="5"/>
      <c r="AH113" s="5"/>
      <c r="AI113" s="5"/>
      <c r="AJ113" s="5"/>
      <c r="AK113" s="5"/>
      <c r="AL113" s="5"/>
      <c r="AM113" s="5"/>
      <c r="AN113" s="5"/>
      <c r="AO113" s="5"/>
      <c r="AP113" s="5"/>
      <c r="AQ113" s="5"/>
      <c r="AR113" s="5"/>
      <c r="AS113" s="5"/>
    </row>
    <row r="114" spans="1:45" x14ac:dyDescent="0.2">
      <c r="A114" s="29"/>
      <c r="B114" s="5"/>
      <c r="C114" s="5"/>
      <c r="D114" s="5"/>
      <c r="E114" s="5"/>
      <c r="F114" s="5"/>
      <c r="G114" s="5"/>
      <c r="H114" s="5"/>
      <c r="I114" s="5"/>
      <c r="J114" s="5"/>
      <c r="K114" s="5"/>
      <c r="L114" s="5"/>
      <c r="M114" s="5"/>
      <c r="N114" s="5"/>
      <c r="O114" s="5"/>
      <c r="P114" s="5"/>
      <c r="Q114" s="5"/>
      <c r="R114" s="5"/>
      <c r="S114" s="5"/>
      <c r="T114" s="5"/>
      <c r="U114" s="5"/>
      <c r="V114" s="5"/>
      <c r="W114" s="5"/>
      <c r="X114" s="128"/>
      <c r="Y114" s="5"/>
      <c r="Z114" s="5"/>
      <c r="AA114" s="5"/>
      <c r="AB114" s="5"/>
      <c r="AC114" s="5"/>
      <c r="AD114" s="5"/>
      <c r="AE114" s="5"/>
      <c r="AF114" s="5"/>
      <c r="AG114" s="5"/>
      <c r="AH114" s="5"/>
      <c r="AI114" s="5"/>
      <c r="AJ114" s="5"/>
      <c r="AK114" s="5"/>
      <c r="AL114" s="5"/>
      <c r="AM114" s="5"/>
      <c r="AN114" s="5"/>
      <c r="AO114" s="5"/>
      <c r="AP114" s="5"/>
      <c r="AQ114" s="5"/>
      <c r="AR114" s="5"/>
      <c r="AS114" s="5"/>
    </row>
    <row r="115" spans="1:45" x14ac:dyDescent="0.2">
      <c r="A115" s="29"/>
      <c r="B115" s="5"/>
      <c r="C115" s="5"/>
      <c r="D115" s="5"/>
      <c r="E115" s="5"/>
      <c r="F115" s="5"/>
      <c r="G115" s="5"/>
      <c r="H115" s="5"/>
      <c r="I115" s="5"/>
      <c r="J115" s="5"/>
      <c r="K115" s="5"/>
      <c r="L115" s="5"/>
      <c r="M115" s="5"/>
      <c r="N115" s="5"/>
      <c r="O115" s="5"/>
      <c r="P115" s="5"/>
      <c r="Q115" s="5"/>
      <c r="R115" s="5"/>
      <c r="S115" s="5"/>
      <c r="T115" s="5"/>
      <c r="U115" s="5"/>
      <c r="V115" s="5"/>
      <c r="W115" s="5"/>
      <c r="X115" s="128"/>
      <c r="Y115" s="5"/>
      <c r="Z115" s="5"/>
      <c r="AA115" s="5"/>
      <c r="AB115" s="5"/>
      <c r="AC115" s="5"/>
      <c r="AD115" s="5"/>
      <c r="AE115" s="5"/>
      <c r="AF115" s="5"/>
      <c r="AG115" s="5"/>
      <c r="AH115" s="5"/>
      <c r="AI115" s="5"/>
      <c r="AJ115" s="5"/>
      <c r="AK115" s="5"/>
      <c r="AL115" s="5"/>
      <c r="AM115" s="5"/>
      <c r="AN115" s="5"/>
      <c r="AO115" s="5"/>
      <c r="AP115" s="5"/>
      <c r="AQ115" s="5"/>
      <c r="AR115" s="5"/>
      <c r="AS115" s="5"/>
    </row>
    <row r="116" spans="1:45" x14ac:dyDescent="0.2">
      <c r="A116" s="29"/>
      <c r="B116" s="5"/>
      <c r="C116" s="5"/>
      <c r="D116" s="5"/>
      <c r="E116" s="5"/>
      <c r="F116" s="5"/>
      <c r="G116" s="5"/>
      <c r="H116" s="5"/>
      <c r="I116" s="5"/>
      <c r="J116" s="5"/>
      <c r="K116" s="5"/>
      <c r="L116" s="5"/>
      <c r="M116" s="5"/>
      <c r="N116" s="5"/>
      <c r="O116" s="5"/>
      <c r="P116" s="5"/>
      <c r="Q116" s="5"/>
      <c r="R116" s="5"/>
      <c r="S116" s="5"/>
      <c r="T116" s="5"/>
      <c r="U116" s="5"/>
      <c r="V116" s="5"/>
      <c r="W116" s="5"/>
      <c r="X116" s="128"/>
      <c r="Y116" s="5"/>
      <c r="Z116" s="5"/>
      <c r="AA116" s="5"/>
      <c r="AB116" s="5"/>
      <c r="AC116" s="5"/>
      <c r="AD116" s="5"/>
      <c r="AE116" s="5"/>
      <c r="AF116" s="5"/>
      <c r="AG116" s="5"/>
      <c r="AH116" s="5"/>
      <c r="AI116" s="5"/>
      <c r="AJ116" s="5"/>
      <c r="AK116" s="5"/>
      <c r="AL116" s="5"/>
      <c r="AM116" s="5"/>
      <c r="AN116" s="5"/>
      <c r="AO116" s="5"/>
      <c r="AP116" s="5"/>
      <c r="AQ116" s="5"/>
      <c r="AR116" s="5"/>
      <c r="AS116" s="5"/>
    </row>
    <row r="117" spans="1:45" x14ac:dyDescent="0.2">
      <c r="A117" s="29"/>
      <c r="B117" s="5"/>
      <c r="C117" s="5"/>
      <c r="D117" s="5"/>
      <c r="E117" s="5"/>
      <c r="F117" s="5"/>
      <c r="G117" s="5"/>
      <c r="H117" s="5"/>
      <c r="I117" s="5"/>
      <c r="J117" s="5"/>
      <c r="K117" s="5"/>
      <c r="L117" s="5"/>
      <c r="M117" s="5"/>
      <c r="N117" s="5"/>
      <c r="O117" s="5"/>
      <c r="P117" s="5"/>
      <c r="Q117" s="5"/>
      <c r="R117" s="5"/>
      <c r="S117" s="5"/>
      <c r="T117" s="5"/>
      <c r="U117" s="5"/>
      <c r="V117" s="5"/>
      <c r="W117" s="5"/>
      <c r="X117" s="128"/>
      <c r="Y117" s="5"/>
      <c r="Z117" s="5"/>
      <c r="AA117" s="5"/>
      <c r="AB117" s="5"/>
      <c r="AC117" s="5"/>
      <c r="AD117" s="5"/>
      <c r="AE117" s="5"/>
      <c r="AF117" s="5"/>
      <c r="AG117" s="5"/>
      <c r="AH117" s="5"/>
      <c r="AI117" s="5"/>
      <c r="AJ117" s="5"/>
      <c r="AK117" s="5"/>
      <c r="AL117" s="5"/>
      <c r="AM117" s="5"/>
      <c r="AN117" s="5"/>
      <c r="AO117" s="5"/>
      <c r="AP117" s="5"/>
      <c r="AQ117" s="5"/>
      <c r="AR117" s="5"/>
      <c r="AS117" s="5"/>
    </row>
    <row r="118" spans="1:45" x14ac:dyDescent="0.2">
      <c r="A118" s="29"/>
      <c r="B118" s="5"/>
      <c r="C118" s="5"/>
      <c r="D118" s="5"/>
      <c r="E118" s="5"/>
      <c r="F118" s="5"/>
      <c r="G118" s="5"/>
      <c r="H118" s="5"/>
      <c r="I118" s="5"/>
      <c r="J118" s="5"/>
      <c r="K118" s="5"/>
      <c r="L118" s="5"/>
      <c r="M118" s="5"/>
      <c r="N118" s="5"/>
      <c r="O118" s="5"/>
      <c r="P118" s="5"/>
      <c r="Q118" s="5"/>
      <c r="R118" s="5"/>
      <c r="S118" s="5"/>
      <c r="T118" s="5"/>
      <c r="U118" s="5"/>
      <c r="V118" s="5"/>
      <c r="W118" s="5"/>
      <c r="X118" s="128"/>
      <c r="Y118" s="5"/>
      <c r="Z118" s="5"/>
      <c r="AA118" s="5"/>
      <c r="AB118" s="5"/>
      <c r="AC118" s="5"/>
      <c r="AD118" s="5"/>
      <c r="AE118" s="5"/>
      <c r="AF118" s="5"/>
      <c r="AG118" s="5"/>
      <c r="AH118" s="5"/>
      <c r="AI118" s="5"/>
      <c r="AJ118" s="5"/>
      <c r="AK118" s="5"/>
      <c r="AL118" s="5"/>
      <c r="AM118" s="5"/>
      <c r="AN118" s="5"/>
      <c r="AO118" s="5"/>
      <c r="AP118" s="5"/>
      <c r="AQ118" s="5"/>
      <c r="AR118" s="5"/>
      <c r="AS118" s="5"/>
    </row>
    <row r="119" spans="1:45" x14ac:dyDescent="0.2">
      <c r="A119" s="29"/>
      <c r="B119" s="5"/>
      <c r="C119" s="5"/>
      <c r="D119" s="5"/>
      <c r="E119" s="5"/>
      <c r="F119" s="5"/>
      <c r="G119" s="5"/>
      <c r="H119" s="5"/>
      <c r="I119" s="5"/>
      <c r="J119" s="5"/>
      <c r="K119" s="5"/>
      <c r="L119" s="5"/>
      <c r="M119" s="5"/>
      <c r="N119" s="5"/>
      <c r="O119" s="5"/>
      <c r="P119" s="5"/>
      <c r="Q119" s="5"/>
      <c r="R119" s="5"/>
      <c r="S119" s="5"/>
      <c r="T119" s="5"/>
      <c r="U119" s="5"/>
      <c r="V119" s="5"/>
      <c r="W119" s="5"/>
      <c r="X119" s="128"/>
      <c r="Y119" s="5"/>
      <c r="Z119" s="5"/>
      <c r="AA119" s="5"/>
      <c r="AB119" s="5"/>
      <c r="AC119" s="5"/>
      <c r="AD119" s="5"/>
      <c r="AE119" s="5"/>
      <c r="AF119" s="5"/>
      <c r="AG119" s="5"/>
      <c r="AH119" s="5"/>
      <c r="AI119" s="5"/>
      <c r="AJ119" s="5"/>
      <c r="AK119" s="5"/>
      <c r="AL119" s="5"/>
      <c r="AM119" s="5"/>
      <c r="AN119" s="5"/>
      <c r="AO119" s="5"/>
      <c r="AP119" s="5"/>
      <c r="AQ119" s="5"/>
      <c r="AR119" s="5"/>
      <c r="AS119" s="5"/>
    </row>
    <row r="120" spans="1:45" x14ac:dyDescent="0.2">
      <c r="A120" s="29"/>
      <c r="B120" s="5"/>
      <c r="C120" s="5"/>
      <c r="D120" s="5"/>
      <c r="E120" s="5"/>
      <c r="F120" s="5"/>
      <c r="G120" s="5"/>
      <c r="H120" s="5"/>
      <c r="I120" s="5"/>
      <c r="J120" s="5"/>
      <c r="K120" s="5"/>
      <c r="L120" s="5"/>
      <c r="M120" s="5"/>
      <c r="N120" s="5"/>
      <c r="O120" s="5"/>
      <c r="P120" s="5"/>
      <c r="Q120" s="5"/>
      <c r="R120" s="5"/>
      <c r="S120" s="5"/>
      <c r="T120" s="5"/>
      <c r="U120" s="5"/>
      <c r="V120" s="5"/>
      <c r="W120" s="5"/>
      <c r="X120" s="128"/>
      <c r="Y120" s="5"/>
      <c r="Z120" s="5"/>
      <c r="AA120" s="5"/>
      <c r="AB120" s="5"/>
      <c r="AC120" s="5"/>
      <c r="AD120" s="5"/>
      <c r="AE120" s="5"/>
      <c r="AF120" s="5"/>
      <c r="AG120" s="5"/>
      <c r="AH120" s="5"/>
      <c r="AI120" s="5"/>
      <c r="AJ120" s="5"/>
      <c r="AK120" s="5"/>
      <c r="AL120" s="5"/>
      <c r="AM120" s="5"/>
      <c r="AN120" s="5"/>
      <c r="AO120" s="5"/>
      <c r="AP120" s="5"/>
      <c r="AQ120" s="5"/>
      <c r="AR120" s="5"/>
      <c r="AS120" s="5"/>
    </row>
    <row r="121" spans="1:45" x14ac:dyDescent="0.2">
      <c r="A121" s="29"/>
      <c r="B121" s="5"/>
      <c r="C121" s="5"/>
      <c r="D121" s="5"/>
      <c r="E121" s="5"/>
      <c r="F121" s="5"/>
      <c r="G121" s="5"/>
      <c r="H121" s="5"/>
      <c r="I121" s="5"/>
      <c r="J121" s="5"/>
      <c r="K121" s="5"/>
      <c r="L121" s="5"/>
      <c r="M121" s="5"/>
      <c r="N121" s="5"/>
      <c r="O121" s="5"/>
      <c r="P121" s="5"/>
      <c r="Q121" s="5"/>
      <c r="R121" s="5"/>
      <c r="S121" s="5"/>
      <c r="T121" s="5"/>
      <c r="U121" s="5"/>
      <c r="V121" s="5"/>
      <c r="W121" s="5"/>
      <c r="X121" s="128"/>
      <c r="Y121" s="5"/>
      <c r="Z121" s="5"/>
      <c r="AA121" s="5"/>
      <c r="AB121" s="5"/>
      <c r="AC121" s="5"/>
      <c r="AD121" s="5"/>
      <c r="AE121" s="5"/>
      <c r="AF121" s="5"/>
      <c r="AG121" s="5"/>
      <c r="AH121" s="5"/>
      <c r="AI121" s="5"/>
      <c r="AJ121" s="5"/>
      <c r="AK121" s="5"/>
      <c r="AL121" s="5"/>
      <c r="AM121" s="5"/>
      <c r="AN121" s="5"/>
      <c r="AO121" s="5"/>
      <c r="AP121" s="5"/>
      <c r="AQ121" s="5"/>
      <c r="AR121" s="5"/>
      <c r="AS121" s="5"/>
    </row>
    <row r="122" spans="1:45" ht="16" thickBot="1" x14ac:dyDescent="0.25">
      <c r="A122" s="130"/>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2"/>
      <c r="Y122" s="5"/>
      <c r="Z122" s="5"/>
      <c r="AA122" s="5"/>
      <c r="AB122" s="5"/>
      <c r="AC122" s="5"/>
      <c r="AD122" s="5"/>
      <c r="AE122" s="5"/>
      <c r="AF122" s="5"/>
      <c r="AG122" s="5"/>
      <c r="AH122" s="5"/>
      <c r="AI122" s="5"/>
      <c r="AJ122" s="5"/>
      <c r="AK122" s="5"/>
      <c r="AL122" s="5"/>
      <c r="AM122" s="5"/>
      <c r="AN122" s="5"/>
      <c r="AO122" s="5"/>
      <c r="AP122" s="5"/>
      <c r="AQ122" s="5"/>
      <c r="AR122" s="5"/>
      <c r="AS122" s="5"/>
    </row>
    <row r="123" spans="1:45"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row>
    <row r="124" spans="1:45"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row>
    <row r="125" spans="1:45"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row>
    <row r="126" spans="1:45"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row>
    <row r="127" spans="1:45"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row>
    <row r="128" spans="1:45"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row>
    <row r="129" spans="1:45"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row>
    <row r="130" spans="1:45"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row>
    <row r="131" spans="1:45"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row>
    <row r="132" spans="1:45"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row>
    <row r="133" spans="1:45"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row>
    <row r="134" spans="1:45"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row>
    <row r="135" spans="1:45"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row>
    <row r="136" spans="1:45"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row>
    <row r="137" spans="1:45"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row>
    <row r="138" spans="1:45"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row>
    <row r="139" spans="1:45"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row>
    <row r="140" spans="1:45"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row>
    <row r="141" spans="1:45"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row>
    <row r="142" spans="1:45"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row>
    <row r="143" spans="1:45"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row>
    <row r="144" spans="1:45"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row>
    <row r="145" spans="1:45"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row>
    <row r="146" spans="1:45"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row>
    <row r="147" spans="1:45"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row>
    <row r="148" spans="1:45"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row>
    <row r="149" spans="1:45"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row>
    <row r="150" spans="1:45"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row>
    <row r="151" spans="1:45"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row>
    <row r="152" spans="1:45"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row>
    <row r="153" spans="1:45"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row>
    <row r="154" spans="1:45"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row>
    <row r="155" spans="1:45"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row>
    <row r="156" spans="1:45"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row>
    <row r="157" spans="1:45"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row>
    <row r="158" spans="1:45"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row>
    <row r="159" spans="1:45"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row>
    <row r="160" spans="1:45"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row>
    <row r="161" spans="1:45"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row>
    <row r="162" spans="1:45"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row>
    <row r="163" spans="1:45"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row>
    <row r="164" spans="1:45"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row>
    <row r="165" spans="1:45"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row>
    <row r="166" spans="1:45"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row>
    <row r="167" spans="1:45"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row>
    <row r="168" spans="1:45"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row>
    <row r="169" spans="1:45"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row>
    <row r="170" spans="1:45"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row>
    <row r="171" spans="1:45"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row>
    <row r="172" spans="1:45"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row>
    <row r="173" spans="1:45"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row>
    <row r="174" spans="1:45"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row>
    <row r="175" spans="1:45"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row>
    <row r="176" spans="1:45"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row>
    <row r="177" spans="1:45"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row>
    <row r="178" spans="1:45"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row>
    <row r="179" spans="1:45"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row>
    <row r="180" spans="1:45"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row>
    <row r="181" spans="1:45"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row>
    <row r="182" spans="1:45"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row>
  </sheetData>
  <mergeCells count="35">
    <mergeCell ref="M13:V13"/>
    <mergeCell ref="N24:Q24"/>
    <mergeCell ref="N29:Q29"/>
    <mergeCell ref="N34:Q34"/>
    <mergeCell ref="R14:V14"/>
    <mergeCell ref="H38:K38"/>
    <mergeCell ref="M14:Q14"/>
    <mergeCell ref="N39:Q39"/>
    <mergeCell ref="B18:E18"/>
    <mergeCell ref="B23:E23"/>
    <mergeCell ref="H33:K33"/>
    <mergeCell ref="H18:K18"/>
    <mergeCell ref="H23:K23"/>
    <mergeCell ref="H28:K28"/>
    <mergeCell ref="B10:E10"/>
    <mergeCell ref="A13:E13"/>
    <mergeCell ref="G13:K13"/>
    <mergeCell ref="A1:A3"/>
    <mergeCell ref="B28:E28"/>
    <mergeCell ref="B47:E47"/>
    <mergeCell ref="A14:E14"/>
    <mergeCell ref="A19:E19"/>
    <mergeCell ref="A24:E24"/>
    <mergeCell ref="N40:V40"/>
    <mergeCell ref="G14:K14"/>
    <mergeCell ref="G19:K19"/>
    <mergeCell ref="G24:K24"/>
    <mergeCell ref="G29:K29"/>
    <mergeCell ref="G34:K34"/>
    <mergeCell ref="S19:V19"/>
    <mergeCell ref="S24:V24"/>
    <mergeCell ref="S29:V29"/>
    <mergeCell ref="S34:V34"/>
    <mergeCell ref="N19:Q19"/>
    <mergeCell ref="S39:V39"/>
  </mergeCells>
  <conditionalFormatting sqref="B10 B28 H38 N39:N40">
    <cfRule type="containsText" dxfId="53" priority="55" operator="containsText" text="High">
      <formula>NOT(ISERROR(SEARCH("High",B10)))</formula>
    </cfRule>
    <cfRule type="containsText" dxfId="52" priority="54" operator="containsText" text="Medium">
      <formula>NOT(ISERROR(SEARCH("Medium",B10)))</formula>
    </cfRule>
  </conditionalFormatting>
  <conditionalFormatting sqref="B18">
    <cfRule type="containsText" dxfId="51" priority="49" operator="containsText" text="High">
      <formula>NOT(ISERROR(SEARCH("High",B18)))</formula>
    </cfRule>
    <cfRule type="containsText" dxfId="50" priority="48" operator="containsText" text="Medium">
      <formula>NOT(ISERROR(SEARCH("Medium",B18)))</formula>
    </cfRule>
    <cfRule type="containsText" dxfId="49" priority="47" operator="containsText" text="Low">
      <formula>NOT(ISERROR(SEARCH("Low",B18)))</formula>
    </cfRule>
  </conditionalFormatting>
  <conditionalFormatting sqref="B23">
    <cfRule type="containsText" dxfId="48" priority="45" operator="containsText" text="Medium">
      <formula>NOT(ISERROR(SEARCH("Medium",B23)))</formula>
    </cfRule>
    <cfRule type="containsText" dxfId="47" priority="44" operator="containsText" text="Low">
      <formula>NOT(ISERROR(SEARCH("Low",B23)))</formula>
    </cfRule>
    <cfRule type="containsText" dxfId="46" priority="46" operator="containsText" text="High">
      <formula>NOT(ISERROR(SEARCH("High",B23)))</formula>
    </cfRule>
  </conditionalFormatting>
  <conditionalFormatting sqref="B47">
    <cfRule type="containsText" dxfId="45" priority="41" operator="containsText" text="Low">
      <formula>NOT(ISERROR(SEARCH("Low",B47)))</formula>
    </cfRule>
    <cfRule type="containsText" dxfId="44" priority="43" operator="containsText" text="High">
      <formula>NOT(ISERROR(SEARCH("High",B47)))</formula>
    </cfRule>
    <cfRule type="containsText" dxfId="43" priority="42" operator="containsText" text="Medium">
      <formula>NOT(ISERROR(SEARCH("Medium",B47)))</formula>
    </cfRule>
  </conditionalFormatting>
  <conditionalFormatting sqref="H18">
    <cfRule type="containsText" dxfId="41" priority="40" operator="containsText" text="High">
      <formula>NOT(ISERROR(SEARCH("High",H18)))</formula>
    </cfRule>
    <cfRule type="containsText" dxfId="40" priority="39" operator="containsText" text="Medium">
      <formula>NOT(ISERROR(SEARCH("Medium",H18)))</formula>
    </cfRule>
    <cfRule type="containsText" dxfId="39" priority="38" operator="containsText" text="Low">
      <formula>NOT(ISERROR(SEARCH("Low",H18)))</formula>
    </cfRule>
  </conditionalFormatting>
  <conditionalFormatting sqref="H23">
    <cfRule type="containsText" dxfId="38" priority="37" operator="containsText" text="High">
      <formula>NOT(ISERROR(SEARCH("High",H23)))</formula>
    </cfRule>
    <cfRule type="containsText" dxfId="37" priority="36" operator="containsText" text="Medium">
      <formula>NOT(ISERROR(SEARCH("Medium",H23)))</formula>
    </cfRule>
    <cfRule type="containsText" dxfId="36" priority="35" operator="containsText" text="Low">
      <formula>NOT(ISERROR(SEARCH("Low",H23)))</formula>
    </cfRule>
  </conditionalFormatting>
  <conditionalFormatting sqref="H28">
    <cfRule type="containsText" dxfId="35" priority="34" operator="containsText" text="High">
      <formula>NOT(ISERROR(SEARCH("High",H28)))</formula>
    </cfRule>
    <cfRule type="containsText" dxfId="34" priority="33" operator="containsText" text="Medium">
      <formula>NOT(ISERROR(SEARCH("Medium",H28)))</formula>
    </cfRule>
    <cfRule type="containsText" dxfId="33" priority="32" operator="containsText" text="Low">
      <formula>NOT(ISERROR(SEARCH("Low",H28)))</formula>
    </cfRule>
  </conditionalFormatting>
  <conditionalFormatting sqref="H33">
    <cfRule type="containsText" dxfId="32" priority="31" operator="containsText" text="High">
      <formula>NOT(ISERROR(SEARCH("High",H33)))</formula>
    </cfRule>
    <cfRule type="containsText" dxfId="31" priority="30" operator="containsText" text="Medium">
      <formula>NOT(ISERROR(SEARCH("Medium",H33)))</formula>
    </cfRule>
    <cfRule type="containsText" dxfId="30" priority="29" operator="containsText" text="Low">
      <formula>NOT(ISERROR(SEARCH("Low",H33)))</formula>
    </cfRule>
  </conditionalFormatting>
  <conditionalFormatting sqref="N19">
    <cfRule type="containsText" dxfId="28" priority="28" operator="containsText" text="High">
      <formula>NOT(ISERROR(SEARCH("High",N19)))</formula>
    </cfRule>
    <cfRule type="containsText" dxfId="27" priority="27" operator="containsText" text="Medium">
      <formula>NOT(ISERROR(SEARCH("Medium",N19)))</formula>
    </cfRule>
    <cfRule type="containsText" dxfId="26" priority="26" operator="containsText" text="Low">
      <formula>NOT(ISERROR(SEARCH("Low",N19)))</formula>
    </cfRule>
  </conditionalFormatting>
  <conditionalFormatting sqref="N24">
    <cfRule type="containsText" dxfId="25" priority="25" operator="containsText" text="High">
      <formula>NOT(ISERROR(SEARCH("High",N24)))</formula>
    </cfRule>
    <cfRule type="containsText" dxfId="24" priority="24" operator="containsText" text="Medium">
      <formula>NOT(ISERROR(SEARCH("Medium",N24)))</formula>
    </cfRule>
    <cfRule type="containsText" dxfId="23" priority="23" operator="containsText" text="Low">
      <formula>NOT(ISERROR(SEARCH("Low",N24)))</formula>
    </cfRule>
  </conditionalFormatting>
  <conditionalFormatting sqref="N29">
    <cfRule type="containsText" dxfId="22" priority="22" operator="containsText" text="High">
      <formula>NOT(ISERROR(SEARCH("High",N29)))</formula>
    </cfRule>
    <cfRule type="containsText" dxfId="21" priority="21" operator="containsText" text="Medium">
      <formula>NOT(ISERROR(SEARCH("Medium",N29)))</formula>
    </cfRule>
    <cfRule type="containsText" dxfId="20" priority="20" operator="containsText" text="Low">
      <formula>NOT(ISERROR(SEARCH("Low",N29)))</formula>
    </cfRule>
  </conditionalFormatting>
  <conditionalFormatting sqref="N34">
    <cfRule type="containsText" dxfId="19" priority="19" operator="containsText" text="High">
      <formula>NOT(ISERROR(SEARCH("High",N34)))</formula>
    </cfRule>
    <cfRule type="containsText" dxfId="18" priority="18" operator="containsText" text="Medium">
      <formula>NOT(ISERROR(SEARCH("Medium",N34)))</formula>
    </cfRule>
    <cfRule type="containsText" dxfId="17" priority="17" operator="containsText" text="Low">
      <formula>NOT(ISERROR(SEARCH("Low",N34)))</formula>
    </cfRule>
  </conditionalFormatting>
  <conditionalFormatting sqref="N39:N40 B10 B28 H38">
    <cfRule type="containsText" dxfId="16" priority="53" operator="containsText" text="Low">
      <formula>NOT(ISERROR(SEARCH("Low",B10)))</formula>
    </cfRule>
  </conditionalFormatting>
  <conditionalFormatting sqref="S19">
    <cfRule type="containsText" dxfId="14" priority="14" operator="containsText" text="High">
      <formula>NOT(ISERROR(SEARCH("High",S19)))</formula>
    </cfRule>
    <cfRule type="containsText" dxfId="13" priority="15" operator="containsText" text="Medium">
      <formula>NOT(ISERROR(SEARCH("Medium",S19)))</formula>
    </cfRule>
    <cfRule type="containsText" dxfId="12" priority="16" operator="containsText" text="Low">
      <formula>NOT(ISERROR(SEARCH("Low",S19)))</formula>
    </cfRule>
  </conditionalFormatting>
  <conditionalFormatting sqref="S24">
    <cfRule type="containsText" dxfId="11" priority="12" operator="containsText" text="Medium">
      <formula>NOT(ISERROR(SEARCH("Medium",S24)))</formula>
    </cfRule>
    <cfRule type="containsText" dxfId="10" priority="11" operator="containsText" text="High">
      <formula>NOT(ISERROR(SEARCH("High",S24)))</formula>
    </cfRule>
    <cfRule type="containsText" dxfId="9" priority="13" operator="containsText" text="Low">
      <formula>NOT(ISERROR(SEARCH("Low",S24)))</formula>
    </cfRule>
  </conditionalFormatting>
  <conditionalFormatting sqref="S29">
    <cfRule type="containsText" dxfId="8" priority="10" operator="containsText" text="Low">
      <formula>NOT(ISERROR(SEARCH("Low",S29)))</formula>
    </cfRule>
    <cfRule type="containsText" dxfId="7" priority="9" operator="containsText" text="Medium">
      <formula>NOT(ISERROR(SEARCH("Medium",S29)))</formula>
    </cfRule>
    <cfRule type="containsText" dxfId="6" priority="8" operator="containsText" text="High">
      <formula>NOT(ISERROR(SEARCH("High",S29)))</formula>
    </cfRule>
  </conditionalFormatting>
  <conditionalFormatting sqref="S34">
    <cfRule type="containsText" dxfId="5" priority="7" operator="containsText" text="Low">
      <formula>NOT(ISERROR(SEARCH("Low",S34)))</formula>
    </cfRule>
    <cfRule type="containsText" dxfId="4" priority="6" operator="containsText" text="Medium">
      <formula>NOT(ISERROR(SEARCH("Medium",S34)))</formula>
    </cfRule>
    <cfRule type="containsText" dxfId="3" priority="5" operator="containsText" text="High">
      <formula>NOT(ISERROR(SEARCH("High",S34)))</formula>
    </cfRule>
  </conditionalFormatting>
  <conditionalFormatting sqref="S39">
    <cfRule type="containsText" dxfId="2" priority="50" operator="containsText" text="High">
      <formula>NOT(ISERROR(SEARCH("High",S39)))</formula>
    </cfRule>
    <cfRule type="containsText" dxfId="1" priority="51" operator="containsText" text="Medium">
      <formula>NOT(ISERROR(SEARCH("Medium",S39)))</formula>
    </cfRule>
    <cfRule type="containsText" dxfId="0" priority="52" operator="containsText" text="Low">
      <formula>NOT(ISERROR(SEARCH("Low",S39)))</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4" id="{61BF321C-9E5A-4020-8076-3BE97D3E3CDC}">
            <xm:f>'2. Hazard'!$W$9=FALSE</xm:f>
            <x14:dxf>
              <fill>
                <patternFill>
                  <bgColor theme="1" tint="0.499984740745262"/>
                </patternFill>
              </fill>
            </x14:dxf>
          </x14:cfRule>
          <xm:sqref>A14:E18</xm:sqref>
        </x14:conditionalFormatting>
        <x14:conditionalFormatting xmlns:xm="http://schemas.microsoft.com/office/excel/2006/main">
          <x14:cfRule type="expression" priority="3" id="{99B46C78-9C47-4D20-86B2-47819C03DD7C}">
            <xm:f>'3. Exposure'!$V$10=FALSE</xm:f>
            <x14:dxf>
              <fill>
                <patternFill>
                  <bgColor theme="1" tint="0.499984740745262"/>
                </patternFill>
              </fill>
            </x14:dxf>
          </x14:cfRule>
          <xm:sqref>G14:K18</xm:sqref>
        </x14:conditionalFormatting>
        <x14:conditionalFormatting xmlns:xm="http://schemas.microsoft.com/office/excel/2006/main">
          <x14:cfRule type="expression" priority="2" id="{EAE11AC0-BFC3-440C-97C4-B91EA2B24C1C}">
            <xm:f>'4. Sensitivity'!$V$10=FALSE</xm:f>
            <x14:dxf>
              <fill>
                <patternFill>
                  <bgColor theme="1" tint="0.499984740745262"/>
                </patternFill>
              </fill>
            </x14:dxf>
          </x14:cfRule>
          <xm:sqref>M15:Q39</xm:sqref>
        </x14:conditionalFormatting>
        <x14:conditionalFormatting xmlns:xm="http://schemas.microsoft.com/office/excel/2006/main">
          <x14:cfRule type="expression" priority="1" id="{27137AE5-737D-41B6-9173-5F5EAC540616}">
            <xm:f>'5. Adaptive capacity'!$V$10=FALSE</xm:f>
            <x14:dxf>
              <fill>
                <patternFill>
                  <bgColor theme="1" tint="0.499984740745262"/>
                </patternFill>
              </fill>
            </x14:dxf>
          </x14:cfRule>
          <xm:sqref>R15:V19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CC1EF-719E-49AE-93E9-82BDAF2B98AA}">
  <dimension ref="A1:AT71"/>
  <sheetViews>
    <sheetView zoomScale="115" zoomScaleNormal="115" workbookViewId="0">
      <selection activeCell="AA11" sqref="AA11"/>
    </sheetView>
  </sheetViews>
  <sheetFormatPr baseColWidth="10" defaultColWidth="8.83203125" defaultRowHeight="15" x14ac:dyDescent="0.2"/>
  <cols>
    <col min="1" max="1" width="10.1640625" customWidth="1"/>
  </cols>
  <sheetData>
    <row r="1" spans="1:46" x14ac:dyDescent="0.2">
      <c r="A1" s="295"/>
      <c r="B1" s="18"/>
      <c r="C1" s="19"/>
      <c r="D1" s="19"/>
      <c r="E1" s="19"/>
      <c r="F1" s="19"/>
      <c r="G1" s="19"/>
      <c r="H1" s="19"/>
      <c r="I1" s="19"/>
      <c r="J1" s="19"/>
      <c r="K1" s="19"/>
      <c r="L1" s="19"/>
      <c r="M1" s="19"/>
      <c r="N1" s="19"/>
      <c r="O1" s="19"/>
      <c r="P1" s="19"/>
      <c r="Q1" s="19"/>
      <c r="R1" s="19"/>
      <c r="S1" s="19"/>
      <c r="T1" s="19"/>
      <c r="U1" s="19"/>
      <c r="V1" s="19"/>
      <c r="W1" s="19"/>
      <c r="X1" s="20"/>
      <c r="Y1" s="5"/>
      <c r="Z1" s="5"/>
      <c r="AA1" s="5"/>
      <c r="AB1" s="5"/>
      <c r="AC1" s="5"/>
      <c r="AD1" s="5"/>
      <c r="AE1" s="5"/>
      <c r="AF1" s="5"/>
      <c r="AG1" s="5"/>
      <c r="AH1" s="5"/>
      <c r="AI1" s="5"/>
      <c r="AJ1" s="5"/>
      <c r="AK1" s="5"/>
      <c r="AL1" s="5"/>
      <c r="AM1" s="5"/>
      <c r="AN1" s="5"/>
      <c r="AO1" s="5"/>
      <c r="AP1" s="5"/>
      <c r="AQ1" s="5"/>
      <c r="AR1" s="5"/>
      <c r="AS1" s="5"/>
    </row>
    <row r="2" spans="1:46" ht="24" x14ac:dyDescent="0.3">
      <c r="A2" s="296"/>
      <c r="B2" s="100" t="s">
        <v>434</v>
      </c>
      <c r="C2" s="22"/>
      <c r="D2" s="37"/>
      <c r="E2" s="22"/>
      <c r="F2" s="22"/>
      <c r="G2" s="22"/>
      <c r="H2" s="22"/>
      <c r="I2" s="22"/>
      <c r="J2" s="22"/>
      <c r="K2" s="22"/>
      <c r="L2" s="22"/>
      <c r="M2" s="22"/>
      <c r="N2" s="22"/>
      <c r="O2" s="22"/>
      <c r="P2" s="22"/>
      <c r="Q2" s="22"/>
      <c r="R2" s="22"/>
      <c r="S2" s="22"/>
      <c r="T2" s="22"/>
      <c r="U2" s="22"/>
      <c r="V2" s="22"/>
      <c r="W2" s="22"/>
      <c r="X2" s="23"/>
      <c r="Y2" s="5"/>
      <c r="Z2" s="5"/>
      <c r="AA2" s="5"/>
      <c r="AB2" s="5"/>
      <c r="AC2" s="5"/>
      <c r="AD2" s="5"/>
      <c r="AE2" s="5"/>
      <c r="AF2" s="5"/>
      <c r="AG2" s="5"/>
      <c r="AH2" s="5"/>
      <c r="AI2" s="5"/>
      <c r="AJ2" s="5"/>
      <c r="AK2" s="5"/>
      <c r="AL2" s="5"/>
      <c r="AM2" s="5"/>
      <c r="AN2" s="5"/>
      <c r="AO2" s="5"/>
      <c r="AP2" s="5"/>
      <c r="AQ2" s="5"/>
      <c r="AR2" s="5"/>
      <c r="AS2" s="5"/>
    </row>
    <row r="3" spans="1:46" x14ac:dyDescent="0.2">
      <c r="A3" s="296"/>
      <c r="B3" s="22"/>
      <c r="C3" s="24"/>
      <c r="D3" s="24"/>
      <c r="E3" s="24"/>
      <c r="F3" s="24"/>
      <c r="G3" s="24"/>
      <c r="H3" s="24"/>
      <c r="I3" s="24"/>
      <c r="J3" s="24"/>
      <c r="K3" s="24"/>
      <c r="L3" s="24"/>
      <c r="M3" s="24"/>
      <c r="N3" s="24"/>
      <c r="O3" s="24"/>
      <c r="P3" s="24"/>
      <c r="Q3" s="24"/>
      <c r="R3" s="24"/>
      <c r="S3" s="24"/>
      <c r="T3" s="24"/>
      <c r="U3" s="24"/>
      <c r="V3" s="24"/>
      <c r="W3" s="22"/>
      <c r="X3" s="23"/>
      <c r="Y3" s="5"/>
      <c r="Z3" s="5"/>
      <c r="AA3" s="5"/>
      <c r="AB3" s="5"/>
      <c r="AC3" s="5"/>
      <c r="AD3" s="5"/>
      <c r="AE3" s="5"/>
      <c r="AF3" s="5"/>
      <c r="AG3" s="5"/>
      <c r="AH3" s="5"/>
      <c r="AI3" s="5"/>
      <c r="AJ3" s="5"/>
      <c r="AK3" s="5"/>
      <c r="AL3" s="5"/>
      <c r="AM3" s="5"/>
      <c r="AN3" s="5"/>
      <c r="AO3" s="5"/>
      <c r="AP3" s="5"/>
      <c r="AQ3" s="5"/>
      <c r="AR3" s="5"/>
      <c r="AS3" s="5"/>
    </row>
    <row r="4" spans="1:46" ht="22" x14ac:dyDescent="0.3">
      <c r="A4" s="52"/>
      <c r="B4" s="101" t="str">
        <f>'1. Start'!A8</f>
        <v>CMM-01</v>
      </c>
      <c r="C4" s="22"/>
      <c r="D4" s="102" t="s">
        <v>24</v>
      </c>
      <c r="E4" s="53"/>
      <c r="F4" s="53"/>
      <c r="G4" s="53"/>
      <c r="H4" s="53"/>
      <c r="I4" s="53"/>
      <c r="J4" s="53"/>
      <c r="K4" s="53"/>
      <c r="L4" s="53"/>
      <c r="M4" s="53"/>
      <c r="N4" s="53"/>
      <c r="O4" s="53"/>
      <c r="P4" s="53"/>
      <c r="Q4" s="53"/>
      <c r="R4" s="53"/>
      <c r="S4" s="53"/>
      <c r="T4" s="53"/>
      <c r="U4" s="53"/>
      <c r="V4" s="53"/>
      <c r="W4" s="22"/>
      <c r="X4" s="23"/>
      <c r="Y4" s="5"/>
      <c r="Z4" s="5"/>
      <c r="AA4" s="5"/>
      <c r="AB4" s="5"/>
      <c r="AC4" s="5"/>
      <c r="AD4" s="5"/>
      <c r="AE4" s="5"/>
      <c r="AF4" s="5"/>
      <c r="AG4" s="5"/>
      <c r="AH4" s="5"/>
      <c r="AI4" s="5"/>
      <c r="AJ4" s="5"/>
      <c r="AK4" s="5"/>
      <c r="AL4" s="5"/>
      <c r="AM4" s="5"/>
      <c r="AN4" s="5"/>
      <c r="AO4" s="5"/>
      <c r="AP4" s="5"/>
      <c r="AQ4" s="5"/>
      <c r="AR4" s="5"/>
      <c r="AS4" s="5"/>
    </row>
    <row r="5" spans="1:46" x14ac:dyDescent="0.2">
      <c r="A5" s="26"/>
      <c r="B5" s="56"/>
      <c r="C5" s="56"/>
      <c r="D5" s="56"/>
      <c r="E5" s="56"/>
      <c r="F5" s="56"/>
      <c r="G5" s="56"/>
      <c r="H5" s="56"/>
      <c r="I5" s="99"/>
      <c r="J5" s="56"/>
      <c r="K5" s="56"/>
      <c r="L5" s="56"/>
      <c r="M5" s="56"/>
      <c r="N5" s="56"/>
      <c r="O5" s="56"/>
      <c r="P5" s="56"/>
      <c r="Q5" s="56"/>
      <c r="R5" s="56"/>
      <c r="S5" s="56"/>
      <c r="T5" s="56"/>
      <c r="U5" s="56"/>
      <c r="V5" s="56"/>
      <c r="W5" s="56"/>
      <c r="X5" s="133"/>
      <c r="Y5" s="5"/>
      <c r="Z5" s="5"/>
      <c r="AA5" s="5"/>
      <c r="AB5" s="5"/>
      <c r="AC5" s="5"/>
      <c r="AD5" s="5"/>
      <c r="AE5" s="5"/>
      <c r="AF5" s="5"/>
      <c r="AG5" s="5"/>
      <c r="AH5" s="5"/>
      <c r="AI5" s="5"/>
      <c r="AJ5" s="5"/>
      <c r="AK5" s="5"/>
      <c r="AL5" s="5"/>
      <c r="AM5" s="5"/>
      <c r="AN5" s="5"/>
      <c r="AO5" s="5"/>
      <c r="AP5" s="5"/>
      <c r="AQ5" s="5"/>
      <c r="AR5" s="5"/>
      <c r="AS5" s="5"/>
    </row>
    <row r="6" spans="1:46" x14ac:dyDescent="0.2">
      <c r="A6" s="21"/>
      <c r="B6" s="22"/>
      <c r="C6" s="22"/>
      <c r="D6" s="22"/>
      <c r="E6" s="22"/>
      <c r="F6" s="22"/>
      <c r="G6" s="22"/>
      <c r="H6" s="22"/>
      <c r="I6" s="28"/>
      <c r="J6" s="22"/>
      <c r="K6" s="22"/>
      <c r="L6" s="22"/>
      <c r="M6" s="22"/>
      <c r="N6" s="22"/>
      <c r="O6" s="22"/>
      <c r="P6" s="22"/>
      <c r="Q6" s="22"/>
      <c r="R6" s="22"/>
      <c r="S6" s="22"/>
      <c r="T6" s="22"/>
      <c r="U6" s="22"/>
      <c r="V6" s="22"/>
      <c r="W6" s="22"/>
      <c r="X6" s="23"/>
      <c r="Y6" s="5"/>
      <c r="Z6" s="5"/>
      <c r="AA6" s="5"/>
      <c r="AB6" s="5"/>
      <c r="AC6" s="5"/>
      <c r="AD6" s="5"/>
      <c r="AE6" s="5"/>
      <c r="AF6" s="5"/>
      <c r="AG6" s="5"/>
      <c r="AH6" s="5"/>
      <c r="AI6" s="5"/>
      <c r="AJ6" s="5"/>
      <c r="AK6" s="5"/>
      <c r="AL6" s="5"/>
      <c r="AM6" s="5"/>
      <c r="AN6" s="5"/>
      <c r="AO6" s="5"/>
      <c r="AP6" s="5"/>
      <c r="AQ6" s="5"/>
      <c r="AR6" s="5"/>
      <c r="AS6" s="5"/>
    </row>
    <row r="7" spans="1:46" ht="16" thickBot="1" x14ac:dyDescent="0.25">
      <c r="A7" s="29"/>
      <c r="B7" s="5"/>
      <c r="C7" s="5"/>
      <c r="D7" s="5"/>
      <c r="E7" s="5"/>
      <c r="F7" s="5"/>
      <c r="G7" s="5"/>
      <c r="H7" s="5"/>
      <c r="I7" s="84"/>
      <c r="J7" s="5"/>
      <c r="K7" s="5"/>
      <c r="L7" s="5"/>
      <c r="M7" s="5"/>
      <c r="N7" s="5"/>
      <c r="O7" s="5"/>
      <c r="P7" s="5"/>
      <c r="Q7" s="5"/>
      <c r="R7" s="5"/>
      <c r="S7" s="5"/>
      <c r="T7" s="5"/>
      <c r="U7" s="5"/>
      <c r="V7" s="5"/>
      <c r="W7" s="5"/>
      <c r="X7" s="128"/>
      <c r="Y7" s="5"/>
      <c r="Z7" s="5"/>
      <c r="AA7" s="5"/>
      <c r="AB7" s="5"/>
      <c r="AC7" s="5"/>
      <c r="AD7" s="5"/>
      <c r="AE7" s="5"/>
      <c r="AF7" s="5"/>
      <c r="AG7" s="5"/>
      <c r="AH7" s="5"/>
      <c r="AI7" s="5"/>
      <c r="AJ7" s="5"/>
      <c r="AK7" s="5"/>
      <c r="AL7" s="5"/>
      <c r="AM7" s="5"/>
      <c r="AN7" s="5"/>
      <c r="AO7" s="5"/>
      <c r="AP7" s="5"/>
      <c r="AQ7" s="5"/>
      <c r="AR7" s="5"/>
      <c r="AS7" s="5"/>
    </row>
    <row r="8" spans="1:46" x14ac:dyDescent="0.2">
      <c r="A8" s="108" t="s">
        <v>6</v>
      </c>
      <c r="B8" s="109"/>
      <c r="C8" s="109"/>
      <c r="D8" s="109"/>
      <c r="E8" s="110"/>
      <c r="F8" s="5"/>
      <c r="G8" s="113" t="s">
        <v>7</v>
      </c>
      <c r="H8" s="114"/>
      <c r="I8" s="114"/>
      <c r="J8" s="114"/>
      <c r="K8" s="115"/>
      <c r="L8" s="5"/>
      <c r="M8" s="116" t="s">
        <v>9</v>
      </c>
      <c r="N8" s="117"/>
      <c r="O8" s="117"/>
      <c r="P8" s="117"/>
      <c r="Q8" s="118"/>
      <c r="R8" s="5"/>
      <c r="S8" s="120" t="s">
        <v>11</v>
      </c>
      <c r="T8" s="121"/>
      <c r="U8" s="121"/>
      <c r="V8" s="121"/>
      <c r="W8" s="122"/>
      <c r="X8" s="128"/>
      <c r="Y8" s="5"/>
      <c r="Z8" s="5"/>
      <c r="AA8" s="5"/>
      <c r="AB8" s="5"/>
      <c r="AC8" s="5"/>
      <c r="AD8" s="5"/>
      <c r="AE8" s="5"/>
      <c r="AF8" s="5"/>
      <c r="AG8" s="5"/>
      <c r="AH8" s="5"/>
      <c r="AI8" s="5"/>
      <c r="AJ8" s="5"/>
      <c r="AK8" s="5"/>
      <c r="AL8" s="5"/>
      <c r="AM8" s="5"/>
      <c r="AN8" s="5"/>
      <c r="AO8" s="5"/>
      <c r="AP8" s="5"/>
      <c r="AQ8" s="5"/>
      <c r="AR8" s="5"/>
      <c r="AS8" s="5"/>
      <c r="AT8" s="5"/>
    </row>
    <row r="9" spans="1:46" x14ac:dyDescent="0.2">
      <c r="A9" s="10" t="s">
        <v>428</v>
      </c>
      <c r="B9" s="105" t="s">
        <v>43</v>
      </c>
      <c r="C9" s="106" t="s">
        <v>45</v>
      </c>
      <c r="D9" s="107" t="s">
        <v>68</v>
      </c>
      <c r="E9" s="119" t="s">
        <v>47</v>
      </c>
      <c r="F9" s="5"/>
      <c r="G9" s="10" t="s">
        <v>428</v>
      </c>
      <c r="H9" s="105" t="s">
        <v>43</v>
      </c>
      <c r="I9" s="106" t="s">
        <v>45</v>
      </c>
      <c r="J9" s="107" t="s">
        <v>68</v>
      </c>
      <c r="K9" s="119" t="s">
        <v>47</v>
      </c>
      <c r="L9" s="5"/>
      <c r="M9" s="10" t="s">
        <v>428</v>
      </c>
      <c r="N9" s="105" t="s">
        <v>43</v>
      </c>
      <c r="O9" s="106" t="s">
        <v>45</v>
      </c>
      <c r="P9" s="107" t="s">
        <v>68</v>
      </c>
      <c r="Q9" s="119" t="s">
        <v>47</v>
      </c>
      <c r="R9" s="5"/>
      <c r="S9" s="10" t="s">
        <v>428</v>
      </c>
      <c r="T9" s="107" t="s">
        <v>43</v>
      </c>
      <c r="U9" s="106" t="s">
        <v>45</v>
      </c>
      <c r="V9" s="105" t="s">
        <v>68</v>
      </c>
      <c r="W9" s="119" t="s">
        <v>47</v>
      </c>
      <c r="X9" s="129"/>
      <c r="Y9" s="5"/>
      <c r="Z9" s="5"/>
      <c r="AA9" s="5"/>
      <c r="AB9" s="5"/>
      <c r="AC9" s="5"/>
      <c r="AD9" s="5"/>
      <c r="AE9" s="5"/>
      <c r="AF9" s="127"/>
      <c r="AG9" s="127"/>
      <c r="AH9" s="5"/>
      <c r="AI9" s="5"/>
      <c r="AJ9" s="5"/>
      <c r="AK9" s="5"/>
      <c r="AL9" s="5"/>
      <c r="AM9" s="5"/>
      <c r="AN9" s="5"/>
      <c r="AO9" s="5"/>
      <c r="AP9" s="5"/>
      <c r="AQ9" s="5"/>
      <c r="AR9" s="5"/>
      <c r="AS9" s="5"/>
      <c r="AT9" s="5"/>
    </row>
    <row r="10" spans="1:46" x14ac:dyDescent="0.2">
      <c r="A10" s="111">
        <v>1</v>
      </c>
      <c r="B10" s="94" t="str" cm="1">
        <f t="array" ref="B10:B12">_xlfn._xlws.FILTER(IF('2. Hazard'!$J$9:$J$20="High",'2. Hazard'!$B$9:$B$20,""),'2. Hazard'!$J$9:$J$20="High")</f>
        <v>H2</v>
      </c>
      <c r="C10" s="94" t="str" cm="1">
        <f t="array" ref="C10:C12">_xlfn._xlws.FILTER(IF('2. Hazard'!$J$9:$J$20="Medium",'2. Hazard'!$B$9:$B$20,""),'2. Hazard'!$J$9:$J$20="Medium")</f>
        <v>H1</v>
      </c>
      <c r="D10" s="94" t="str" cm="1">
        <f t="array" ref="D10:D11">_xlfn._xlws.FILTER(IF('2. Hazard'!$J$9:$J$20="Low",'2. Hazard'!$B$9:$B$20,""),'2. Hazard'!$J$9:$J$20="Low")</f>
        <v>H3</v>
      </c>
      <c r="E10" s="95" t="str" cm="1">
        <f t="array" ref="E10">_xlfn._xlws.FILTER(IF('2. Hazard'!$J$9:$J$20="Unknown",'2. Hazard'!$B$9:$B$20,""),'2. Hazard'!$J$9:$J$20="Unknown")</f>
        <v>H9</v>
      </c>
      <c r="F10" s="5"/>
      <c r="G10" s="111">
        <v>1</v>
      </c>
      <c r="H10" s="94" t="str" cm="1">
        <f t="array" ref="H10:H12">_xlfn._xlws.FILTER(IF('3. Exposure'!$J$9:$J$25="High",'3. Exposure'!$B$9:$B$25,""),'3. Exposure'!$J$9:$J$25="High")</f>
        <v>E1</v>
      </c>
      <c r="I10" s="94" t="str" cm="1">
        <f t="array" ref="I10:I11">_xlfn._xlws.FILTER(IF('3. Exposure'!$J$9:$J$25="Medium",'3. Exposure'!$B$9:$B$25,""),'3. Exposure'!$J$9:$J$25="Medium")</f>
        <v>E3</v>
      </c>
      <c r="J10" s="94" t="str" cm="1">
        <f t="array" ref="J10:J11">_xlfn._xlws.FILTER(IF('3. Exposure'!$J$9:$J$25="Low",'3. Exposure'!$B$9:$B$25,""),'3. Exposure'!$J$9:$J$25="Low")</f>
        <v>E4</v>
      </c>
      <c r="K10" s="95" t="str" cm="1">
        <f t="array" ref="K10">_xlfn._xlws.FILTER(IF('3. Exposure'!$J$9:$J$25="Unknown",'3. Exposure'!$B$9:$B$25,""),'3. Exposure'!$J$9:$J$25="Unknown")</f>
        <v>E8</v>
      </c>
      <c r="L10" s="5"/>
      <c r="M10" s="111">
        <v>1</v>
      </c>
      <c r="N10" s="94" t="str" cm="1">
        <f t="array" ref="N10:N12">_xlfn._xlws.FILTER(IF('4. Sensitivity'!$I$9:$I$37="High",'4. Sensitivity'!$B$9:$B$37,""),'4. Sensitivity'!$I$9:$I$37="High")</f>
        <v>S2</v>
      </c>
      <c r="O10" s="94" t="str" cm="1">
        <f t="array" ref="O10:O11">_xlfn._xlws.FILTER(IF('4. Sensitivity'!$I$9:$I$37="Medium",'4. Sensitivity'!$B$9:$B$37,""),'4. Sensitivity'!$I$9:$I$37="Medium")</f>
        <v>S1</v>
      </c>
      <c r="P10" s="94" t="str" cm="1">
        <f t="array" ref="P10:P11">_xlfn._xlws.FILTER(IF('4. Sensitivity'!$I$9:$I$37="Low",'4. Sensitivity'!$B$9:$B$37,""),'4. Sensitivity'!$I$9:$I$37="Low")</f>
        <v>S4</v>
      </c>
      <c r="Q10" s="95" t="str" cm="1">
        <f t="array" ref="Q10">_xlfn._xlws.FILTER(IF('4. Sensitivity'!$I$9:$I$37="Unknown",'4. Sensitivity'!$B$9:$B$37,""),'4. Sensitivity'!$I$9:$I$37="Unknown")</f>
        <v>S9</v>
      </c>
      <c r="R10" s="5"/>
      <c r="S10" s="111">
        <v>1</v>
      </c>
      <c r="T10" s="94" t="str" cm="1">
        <f t="array" ref="T10:T12">_xlfn._xlws.FILTER(IF('5. Adaptive capacity'!$I$9:$I$32="High",'5. Adaptive capacity'!$B$9:$B$32,""),'5. Adaptive capacity'!$I$9:$I$32="High")</f>
        <v>A1</v>
      </c>
      <c r="U10" s="94" t="str" cm="1">
        <f t="array" ref="U10:U11">_xlfn._xlws.FILTER(IF('5. Adaptive capacity'!$I$9:$I$32="Medium",'5. Adaptive capacity'!$B$9:$B$32,""),'5. Adaptive capacity'!$I$9:$I$32="Medium")</f>
        <v>A3</v>
      </c>
      <c r="V10" s="94" t="str" cm="1">
        <f t="array" ref="V10:V11">_xlfn._xlws.FILTER(IF('5. Adaptive capacity'!$I$9:$I$32="Low",'5. Adaptive capacity'!$B$9:$B$32,""),'5. Adaptive capacity'!$I$9:$I$32="Low")</f>
        <v>A2</v>
      </c>
      <c r="W10" s="95" t="str" cm="1">
        <f t="array" ref="W10">_xlfn._xlws.FILTER(IF('5. Adaptive capacity'!$I$9:$I$32="Unknown",'5. Adaptive capacity'!$B$9:$B$32,""),'5. Adaptive capacity'!$I$9:$I$32="Unknown")</f>
        <v>A8</v>
      </c>
      <c r="X10" s="128"/>
      <c r="Y10" s="5"/>
      <c r="Z10" s="5"/>
      <c r="AA10" s="5"/>
      <c r="AB10" s="5"/>
      <c r="AC10" s="5"/>
      <c r="AD10" s="5"/>
      <c r="AE10" s="5"/>
      <c r="AF10" s="5"/>
      <c r="AG10" s="5"/>
      <c r="AH10" s="5"/>
      <c r="AI10" s="5"/>
      <c r="AJ10" s="5"/>
      <c r="AK10" s="5"/>
      <c r="AL10" s="5"/>
      <c r="AM10" s="5"/>
      <c r="AN10" s="5"/>
      <c r="AO10" s="5"/>
      <c r="AP10" s="5"/>
      <c r="AQ10" s="5"/>
      <c r="AR10" s="5"/>
      <c r="AS10" s="5"/>
      <c r="AT10" s="5"/>
    </row>
    <row r="11" spans="1:46" x14ac:dyDescent="0.2">
      <c r="A11" s="111">
        <v>2</v>
      </c>
      <c r="B11" s="3" t="str">
        <v>H7</v>
      </c>
      <c r="C11" s="3" t="str">
        <v>H4</v>
      </c>
      <c r="D11" s="3" t="str">
        <v>H6</v>
      </c>
      <c r="E11" s="14"/>
      <c r="F11" s="5"/>
      <c r="G11" s="111">
        <v>2</v>
      </c>
      <c r="H11" s="3" t="str">
        <v>E2</v>
      </c>
      <c r="I11" s="3" t="str">
        <v>E6</v>
      </c>
      <c r="J11" s="3" t="str">
        <v>E5</v>
      </c>
      <c r="K11" s="14"/>
      <c r="L11" s="5"/>
      <c r="M11" s="111">
        <v>2</v>
      </c>
      <c r="N11" s="3" t="str">
        <v>S3</v>
      </c>
      <c r="O11" s="3" t="str">
        <v>S5</v>
      </c>
      <c r="P11" s="3" t="str">
        <v>S6</v>
      </c>
      <c r="Q11" s="14"/>
      <c r="R11" s="5"/>
      <c r="S11" s="111">
        <v>2</v>
      </c>
      <c r="T11" s="3" t="str">
        <v>A6</v>
      </c>
      <c r="U11" s="3" t="str">
        <v>A5</v>
      </c>
      <c r="V11" s="3" t="str">
        <v>A4</v>
      </c>
      <c r="W11" s="14"/>
      <c r="X11" s="128"/>
      <c r="Y11" s="5"/>
      <c r="Z11" s="5"/>
      <c r="AA11" s="5"/>
      <c r="AB11" s="5"/>
      <c r="AC11" s="5"/>
      <c r="AD11" s="5"/>
      <c r="AE11" s="5"/>
      <c r="AF11" s="5"/>
      <c r="AG11" s="5"/>
      <c r="AH11" s="5"/>
      <c r="AI11" s="5"/>
      <c r="AJ11" s="5"/>
      <c r="AK11" s="5"/>
      <c r="AL11" s="5"/>
      <c r="AM11" s="5"/>
      <c r="AN11" s="5"/>
      <c r="AO11" s="5"/>
      <c r="AP11" s="5"/>
      <c r="AQ11" s="5"/>
      <c r="AR11" s="5"/>
      <c r="AS11" s="5"/>
      <c r="AT11" s="5"/>
    </row>
    <row r="12" spans="1:46" x14ac:dyDescent="0.2">
      <c r="A12" s="111">
        <v>3</v>
      </c>
      <c r="B12" s="94" t="str">
        <v>H8</v>
      </c>
      <c r="C12" s="94" t="str">
        <v>H5</v>
      </c>
      <c r="D12" s="94"/>
      <c r="E12" s="95"/>
      <c r="F12" s="5"/>
      <c r="G12" s="111">
        <v>3</v>
      </c>
      <c r="H12" s="94" t="str">
        <v>E7</v>
      </c>
      <c r="I12" s="94"/>
      <c r="J12" s="94"/>
      <c r="K12" s="95"/>
      <c r="L12" s="5"/>
      <c r="M12" s="111">
        <v>3</v>
      </c>
      <c r="N12" s="94" t="str">
        <v>S7</v>
      </c>
      <c r="O12" s="94"/>
      <c r="P12" s="94"/>
      <c r="Q12" s="95"/>
      <c r="R12" s="5"/>
      <c r="S12" s="111">
        <v>3</v>
      </c>
      <c r="T12" s="94" t="str">
        <v>A7</v>
      </c>
      <c r="U12" s="94"/>
      <c r="V12" s="94"/>
      <c r="W12" s="95"/>
      <c r="X12" s="128"/>
      <c r="Y12" s="5"/>
      <c r="Z12" s="5"/>
      <c r="AA12" s="5"/>
      <c r="AB12" s="5"/>
      <c r="AC12" s="5"/>
      <c r="AD12" s="5"/>
      <c r="AE12" s="5"/>
      <c r="AF12" s="5"/>
      <c r="AG12" s="5"/>
      <c r="AH12" s="5"/>
      <c r="AI12" s="5"/>
      <c r="AJ12" s="5"/>
      <c r="AK12" s="5"/>
      <c r="AL12" s="5"/>
      <c r="AM12" s="5"/>
      <c r="AN12" s="5"/>
      <c r="AO12" s="5"/>
      <c r="AP12" s="5"/>
      <c r="AQ12" s="5"/>
      <c r="AR12" s="5"/>
      <c r="AS12" s="5"/>
      <c r="AT12" s="5"/>
    </row>
    <row r="13" spans="1:46" x14ac:dyDescent="0.2">
      <c r="A13" s="111">
        <v>4</v>
      </c>
      <c r="B13" s="3"/>
      <c r="C13" s="3"/>
      <c r="D13" s="3"/>
      <c r="E13" s="14"/>
      <c r="F13" s="5"/>
      <c r="G13" s="111">
        <v>4</v>
      </c>
      <c r="H13" s="3"/>
      <c r="I13" s="3"/>
      <c r="J13" s="3"/>
      <c r="K13" s="14"/>
      <c r="L13" s="5"/>
      <c r="M13" s="111">
        <v>4</v>
      </c>
      <c r="N13" s="3"/>
      <c r="O13" s="3"/>
      <c r="P13" s="3"/>
      <c r="Q13" s="14"/>
      <c r="R13" s="5"/>
      <c r="S13" s="111">
        <v>4</v>
      </c>
      <c r="T13" s="3"/>
      <c r="U13" s="3"/>
      <c r="V13" s="3"/>
      <c r="W13" s="14"/>
      <c r="X13" s="128"/>
      <c r="Y13" s="5"/>
      <c r="Z13" s="5"/>
      <c r="AA13" s="5"/>
      <c r="AB13" s="5"/>
      <c r="AC13" s="5"/>
      <c r="AD13" s="5"/>
      <c r="AE13" s="5"/>
      <c r="AF13" s="5"/>
      <c r="AG13" s="5"/>
      <c r="AH13" s="5"/>
      <c r="AI13" s="5"/>
      <c r="AJ13" s="5"/>
      <c r="AK13" s="5"/>
      <c r="AL13" s="5"/>
      <c r="AM13" s="5"/>
      <c r="AN13" s="5"/>
      <c r="AO13" s="5"/>
      <c r="AP13" s="5"/>
      <c r="AQ13" s="5"/>
      <c r="AR13" s="5"/>
      <c r="AS13" s="5"/>
      <c r="AT13" s="5"/>
    </row>
    <row r="14" spans="1:46" x14ac:dyDescent="0.2">
      <c r="A14" s="111">
        <v>5</v>
      </c>
      <c r="B14" s="94"/>
      <c r="C14" s="94"/>
      <c r="D14" s="94"/>
      <c r="E14" s="95"/>
      <c r="F14" s="5"/>
      <c r="G14" s="111">
        <v>5</v>
      </c>
      <c r="H14" s="94"/>
      <c r="I14" s="94"/>
      <c r="J14" s="94"/>
      <c r="K14" s="95"/>
      <c r="L14" s="5"/>
      <c r="M14" s="111">
        <v>5</v>
      </c>
      <c r="N14" s="94"/>
      <c r="O14" s="94"/>
      <c r="P14" s="94"/>
      <c r="Q14" s="95"/>
      <c r="R14" s="5"/>
      <c r="S14" s="111">
        <v>5</v>
      </c>
      <c r="T14" s="94"/>
      <c r="U14" s="94"/>
      <c r="V14" s="94"/>
      <c r="W14" s="95"/>
      <c r="X14" s="128"/>
      <c r="Y14" s="5"/>
      <c r="Z14" s="5"/>
      <c r="AA14" s="5"/>
      <c r="AB14" s="5"/>
      <c r="AC14" s="5"/>
      <c r="AD14" s="5"/>
      <c r="AE14" s="5"/>
      <c r="AF14" s="5"/>
      <c r="AG14" s="5"/>
      <c r="AH14" s="5"/>
      <c r="AI14" s="5"/>
      <c r="AJ14" s="5"/>
      <c r="AK14" s="5"/>
      <c r="AL14" s="5"/>
      <c r="AM14" s="5"/>
      <c r="AN14" s="5"/>
      <c r="AO14" s="5"/>
      <c r="AP14" s="5"/>
      <c r="AQ14" s="5"/>
      <c r="AR14" s="5"/>
      <c r="AS14" s="5"/>
      <c r="AT14" s="5"/>
    </row>
    <row r="15" spans="1:46" x14ac:dyDescent="0.2">
      <c r="A15" s="111">
        <v>6</v>
      </c>
      <c r="B15" s="3"/>
      <c r="C15" s="3"/>
      <c r="D15" s="3"/>
      <c r="E15" s="14"/>
      <c r="F15" s="5"/>
      <c r="G15" s="111">
        <v>6</v>
      </c>
      <c r="H15" s="3"/>
      <c r="I15" s="3"/>
      <c r="J15" s="3"/>
      <c r="K15" s="14"/>
      <c r="L15" s="5"/>
      <c r="M15" s="111">
        <v>6</v>
      </c>
      <c r="N15" s="3"/>
      <c r="O15" s="3"/>
      <c r="P15" s="3"/>
      <c r="Q15" s="14"/>
      <c r="R15" s="5"/>
      <c r="S15" s="111">
        <v>6</v>
      </c>
      <c r="T15" s="3"/>
      <c r="U15" s="3"/>
      <c r="V15" s="3"/>
      <c r="W15" s="14"/>
      <c r="X15" s="128"/>
      <c r="Y15" s="5"/>
      <c r="Z15" s="5"/>
      <c r="AA15" s="5"/>
      <c r="AB15" s="5"/>
      <c r="AC15" s="5"/>
      <c r="AD15" s="5"/>
      <c r="AE15" s="5"/>
      <c r="AF15" s="5"/>
      <c r="AG15" s="5"/>
      <c r="AH15" s="5"/>
      <c r="AI15" s="5"/>
      <c r="AJ15" s="5"/>
      <c r="AK15" s="5"/>
      <c r="AL15" s="5"/>
      <c r="AM15" s="5"/>
      <c r="AN15" s="5"/>
      <c r="AO15" s="5"/>
      <c r="AP15" s="5"/>
      <c r="AQ15" s="5"/>
      <c r="AR15" s="5"/>
      <c r="AS15" s="5"/>
      <c r="AT15" s="5"/>
    </row>
    <row r="16" spans="1:46" x14ac:dyDescent="0.2">
      <c r="A16" s="111">
        <v>7</v>
      </c>
      <c r="B16" s="94"/>
      <c r="C16" s="94"/>
      <c r="D16" s="94"/>
      <c r="E16" s="95"/>
      <c r="F16" s="5"/>
      <c r="G16" s="111">
        <v>7</v>
      </c>
      <c r="H16" s="94"/>
      <c r="I16" s="94"/>
      <c r="J16" s="94"/>
      <c r="K16" s="95"/>
      <c r="L16" s="5"/>
      <c r="M16" s="111">
        <v>7</v>
      </c>
      <c r="N16" s="94"/>
      <c r="O16" s="94"/>
      <c r="P16" s="94"/>
      <c r="Q16" s="95"/>
      <c r="R16" s="5"/>
      <c r="S16" s="111">
        <v>7</v>
      </c>
      <c r="T16" s="94"/>
      <c r="U16" s="94"/>
      <c r="V16" s="94"/>
      <c r="W16" s="95"/>
      <c r="X16" s="128"/>
      <c r="Y16" s="5"/>
      <c r="Z16" s="5"/>
      <c r="AA16" s="5"/>
      <c r="AB16" s="5"/>
      <c r="AC16" s="5"/>
      <c r="AD16" s="5"/>
      <c r="AE16" s="5"/>
      <c r="AF16" s="5"/>
      <c r="AG16" s="5"/>
      <c r="AH16" s="5"/>
      <c r="AI16" s="5"/>
      <c r="AJ16" s="5"/>
      <c r="AK16" s="5"/>
      <c r="AL16" s="5"/>
      <c r="AM16" s="5"/>
      <c r="AN16" s="5"/>
      <c r="AO16" s="5"/>
      <c r="AP16" s="5"/>
      <c r="AQ16" s="5"/>
      <c r="AR16" s="5"/>
      <c r="AS16" s="5"/>
      <c r="AT16" s="5"/>
    </row>
    <row r="17" spans="1:46" x14ac:dyDescent="0.2">
      <c r="A17" s="111">
        <v>8</v>
      </c>
      <c r="B17" s="3"/>
      <c r="C17" s="3"/>
      <c r="D17" s="3"/>
      <c r="E17" s="14"/>
      <c r="F17" s="5"/>
      <c r="G17" s="111">
        <v>8</v>
      </c>
      <c r="H17" s="3"/>
      <c r="I17" s="3"/>
      <c r="J17" s="3"/>
      <c r="K17" s="14"/>
      <c r="L17" s="5"/>
      <c r="M17" s="111">
        <v>8</v>
      </c>
      <c r="N17" s="3"/>
      <c r="O17" s="3"/>
      <c r="P17" s="3"/>
      <c r="Q17" s="14"/>
      <c r="R17" s="5"/>
      <c r="S17" s="111">
        <v>8</v>
      </c>
      <c r="T17" s="3"/>
      <c r="U17" s="3"/>
      <c r="V17" s="3"/>
      <c r="W17" s="14"/>
      <c r="X17" s="128"/>
      <c r="Y17" s="5"/>
      <c r="Z17" s="5"/>
      <c r="AA17" s="5"/>
      <c r="AB17" s="5"/>
      <c r="AC17" s="5"/>
      <c r="AD17" s="5"/>
      <c r="AE17" s="5"/>
      <c r="AF17" s="5"/>
      <c r="AG17" s="5"/>
      <c r="AH17" s="5"/>
      <c r="AI17" s="5"/>
      <c r="AJ17" s="5"/>
      <c r="AK17" s="5"/>
      <c r="AL17" s="5"/>
      <c r="AM17" s="5"/>
      <c r="AN17" s="5"/>
      <c r="AO17" s="5"/>
      <c r="AP17" s="5"/>
      <c r="AQ17" s="5"/>
      <c r="AR17" s="5"/>
      <c r="AS17" s="5"/>
      <c r="AT17" s="5"/>
    </row>
    <row r="18" spans="1:46" x14ac:dyDescent="0.2">
      <c r="A18" s="111">
        <v>9</v>
      </c>
      <c r="B18" s="94"/>
      <c r="C18" s="94"/>
      <c r="D18" s="94"/>
      <c r="E18" s="95"/>
      <c r="F18" s="5"/>
      <c r="G18" s="111">
        <v>9</v>
      </c>
      <c r="H18" s="94"/>
      <c r="I18" s="94"/>
      <c r="J18" s="94"/>
      <c r="K18" s="95"/>
      <c r="L18" s="5"/>
      <c r="M18" s="111">
        <v>9</v>
      </c>
      <c r="N18" s="94"/>
      <c r="O18" s="94"/>
      <c r="P18" s="94"/>
      <c r="Q18" s="95"/>
      <c r="R18" s="5"/>
      <c r="S18" s="111">
        <v>9</v>
      </c>
      <c r="T18" s="94"/>
      <c r="U18" s="94"/>
      <c r="V18" s="94"/>
      <c r="W18" s="95"/>
      <c r="X18" s="128"/>
      <c r="Y18" s="5"/>
      <c r="Z18" s="5"/>
      <c r="AA18" s="5"/>
      <c r="AB18" s="5"/>
      <c r="AC18" s="5"/>
      <c r="AD18" s="5"/>
      <c r="AE18" s="5"/>
      <c r="AF18" s="5"/>
      <c r="AG18" s="5"/>
      <c r="AH18" s="5"/>
      <c r="AI18" s="5"/>
      <c r="AJ18" s="5"/>
      <c r="AK18" s="5"/>
      <c r="AL18" s="5"/>
      <c r="AM18" s="5"/>
      <c r="AN18" s="5"/>
      <c r="AO18" s="5"/>
      <c r="AP18" s="5"/>
      <c r="AQ18" s="5"/>
      <c r="AR18" s="5"/>
      <c r="AS18" s="5"/>
      <c r="AT18" s="5"/>
    </row>
    <row r="19" spans="1:46" x14ac:dyDescent="0.2">
      <c r="A19" s="111">
        <v>10</v>
      </c>
      <c r="B19" s="3"/>
      <c r="C19" s="3"/>
      <c r="D19" s="3"/>
      <c r="E19" s="14"/>
      <c r="F19" s="5"/>
      <c r="G19" s="111">
        <v>10</v>
      </c>
      <c r="H19" s="3"/>
      <c r="I19" s="3"/>
      <c r="J19" s="3"/>
      <c r="K19" s="14"/>
      <c r="L19" s="5"/>
      <c r="M19" s="111">
        <v>10</v>
      </c>
      <c r="N19" s="3"/>
      <c r="O19" s="3"/>
      <c r="P19" s="3"/>
      <c r="Q19" s="14"/>
      <c r="R19" s="5"/>
      <c r="S19" s="111">
        <v>10</v>
      </c>
      <c r="T19" s="3"/>
      <c r="U19" s="3"/>
      <c r="V19" s="3"/>
      <c r="W19" s="14"/>
      <c r="X19" s="128"/>
      <c r="Y19" s="5"/>
      <c r="Z19" s="5"/>
      <c r="AA19" s="5"/>
      <c r="AB19" s="5"/>
      <c r="AC19" s="5"/>
      <c r="AD19" s="5"/>
      <c r="AE19" s="5"/>
      <c r="AF19" s="5"/>
      <c r="AG19" s="5"/>
      <c r="AH19" s="5"/>
      <c r="AI19" s="5"/>
      <c r="AJ19" s="5"/>
      <c r="AK19" s="5"/>
      <c r="AL19" s="5"/>
      <c r="AM19" s="5"/>
      <c r="AN19" s="5"/>
      <c r="AO19" s="5"/>
      <c r="AP19" s="5"/>
      <c r="AQ19" s="5"/>
      <c r="AR19" s="5"/>
      <c r="AS19" s="5"/>
      <c r="AT19" s="5"/>
    </row>
    <row r="20" spans="1:46" x14ac:dyDescent="0.2">
      <c r="A20" s="111">
        <v>11</v>
      </c>
      <c r="B20" s="94"/>
      <c r="C20" s="94"/>
      <c r="D20" s="94"/>
      <c r="E20" s="95"/>
      <c r="F20" s="5"/>
      <c r="G20" s="111">
        <v>11</v>
      </c>
      <c r="H20" s="94"/>
      <c r="I20" s="94"/>
      <c r="J20" s="94"/>
      <c r="K20" s="95"/>
      <c r="L20" s="5"/>
      <c r="M20" s="111">
        <v>11</v>
      </c>
      <c r="N20" s="94"/>
      <c r="O20" s="94"/>
      <c r="P20" s="94"/>
      <c r="Q20" s="95"/>
      <c r="R20" s="5"/>
      <c r="S20" s="111">
        <v>11</v>
      </c>
      <c r="T20" s="94"/>
      <c r="U20" s="94"/>
      <c r="V20" s="94"/>
      <c r="W20" s="95"/>
      <c r="X20" s="128"/>
      <c r="Y20" s="5"/>
      <c r="Z20" s="5"/>
      <c r="AA20" s="5"/>
      <c r="AB20" s="5"/>
      <c r="AC20" s="5"/>
      <c r="AD20" s="5"/>
      <c r="AE20" s="5"/>
      <c r="AF20" s="5"/>
      <c r="AG20" s="5"/>
      <c r="AH20" s="5"/>
      <c r="AI20" s="5"/>
      <c r="AJ20" s="5"/>
      <c r="AK20" s="5"/>
      <c r="AL20" s="5"/>
      <c r="AM20" s="5"/>
      <c r="AN20" s="5"/>
      <c r="AO20" s="5"/>
      <c r="AP20" s="5"/>
      <c r="AQ20" s="5"/>
      <c r="AR20" s="5"/>
      <c r="AS20" s="5"/>
      <c r="AT20" s="5"/>
    </row>
    <row r="21" spans="1:46" ht="16" thickBot="1" x14ac:dyDescent="0.25">
      <c r="A21" s="112">
        <v>12</v>
      </c>
      <c r="B21" s="41"/>
      <c r="C21" s="41"/>
      <c r="D21" s="41"/>
      <c r="E21" s="42"/>
      <c r="F21" s="5"/>
      <c r="G21" s="111">
        <v>12</v>
      </c>
      <c r="H21" s="3"/>
      <c r="I21" s="3"/>
      <c r="J21" s="3"/>
      <c r="K21" s="14"/>
      <c r="L21" s="5"/>
      <c r="M21" s="111">
        <v>12</v>
      </c>
      <c r="N21" s="3"/>
      <c r="O21" s="3"/>
      <c r="P21" s="3"/>
      <c r="Q21" s="14"/>
      <c r="R21" s="5"/>
      <c r="S21" s="111">
        <v>12</v>
      </c>
      <c r="T21" s="3"/>
      <c r="U21" s="3"/>
      <c r="V21" s="3"/>
      <c r="W21" s="14"/>
      <c r="X21" s="128"/>
      <c r="Y21" s="5"/>
      <c r="Z21" s="5"/>
      <c r="AA21" s="5"/>
      <c r="AB21" s="5"/>
      <c r="AC21" s="5"/>
      <c r="AD21" s="5"/>
      <c r="AE21" s="5"/>
      <c r="AF21" s="5"/>
      <c r="AG21" s="5"/>
      <c r="AH21" s="5"/>
      <c r="AI21" s="5"/>
      <c r="AJ21" s="5"/>
      <c r="AK21" s="5"/>
      <c r="AL21" s="5"/>
      <c r="AM21" s="5"/>
      <c r="AN21" s="5"/>
      <c r="AO21" s="5"/>
      <c r="AP21" s="5"/>
      <c r="AQ21" s="5"/>
      <c r="AR21" s="5"/>
      <c r="AS21" s="5"/>
      <c r="AT21" s="5"/>
    </row>
    <row r="22" spans="1:46" x14ac:dyDescent="0.2">
      <c r="A22" s="29"/>
      <c r="B22" s="5"/>
      <c r="C22" s="5"/>
      <c r="D22" s="5"/>
      <c r="E22" s="5"/>
      <c r="F22" s="5"/>
      <c r="G22" s="111">
        <v>13</v>
      </c>
      <c r="H22" s="94"/>
      <c r="I22" s="94"/>
      <c r="J22" s="94"/>
      <c r="K22" s="95"/>
      <c r="L22" s="5"/>
      <c r="M22" s="111">
        <v>13</v>
      </c>
      <c r="N22" s="94"/>
      <c r="O22" s="94"/>
      <c r="P22" s="94"/>
      <c r="Q22" s="95"/>
      <c r="R22" s="5"/>
      <c r="S22" s="111">
        <v>13</v>
      </c>
      <c r="T22" s="94"/>
      <c r="U22" s="94"/>
      <c r="V22" s="94"/>
      <c r="W22" s="95"/>
      <c r="X22" s="128"/>
      <c r="Y22" s="5"/>
      <c r="Z22" s="5"/>
      <c r="AA22" s="5"/>
      <c r="AB22" s="5"/>
      <c r="AC22" s="5"/>
      <c r="AD22" s="5"/>
      <c r="AE22" s="5"/>
      <c r="AF22" s="5"/>
      <c r="AG22" s="5"/>
      <c r="AH22" s="5"/>
      <c r="AI22" s="5"/>
      <c r="AJ22" s="5"/>
      <c r="AK22" s="5"/>
      <c r="AL22" s="5"/>
      <c r="AM22" s="5"/>
      <c r="AN22" s="5"/>
      <c r="AO22" s="5"/>
      <c r="AP22" s="5"/>
      <c r="AQ22" s="5"/>
      <c r="AR22" s="5"/>
      <c r="AS22" s="5"/>
      <c r="AT22" s="5"/>
    </row>
    <row r="23" spans="1:46" x14ac:dyDescent="0.2">
      <c r="A23" s="29"/>
      <c r="B23" s="5"/>
      <c r="C23" s="5"/>
      <c r="D23" s="5"/>
      <c r="E23" s="5"/>
      <c r="F23" s="5"/>
      <c r="G23" s="111">
        <v>14</v>
      </c>
      <c r="H23" s="3"/>
      <c r="I23" s="3"/>
      <c r="J23" s="3"/>
      <c r="K23" s="14"/>
      <c r="L23" s="5"/>
      <c r="M23" s="111">
        <v>14</v>
      </c>
      <c r="N23" s="3"/>
      <c r="O23" s="3"/>
      <c r="P23" s="3"/>
      <c r="Q23" s="14"/>
      <c r="R23" s="5"/>
      <c r="S23" s="111">
        <v>14</v>
      </c>
      <c r="T23" s="3"/>
      <c r="U23" s="3"/>
      <c r="V23" s="3"/>
      <c r="W23" s="14"/>
      <c r="X23" s="128"/>
      <c r="Y23" s="5"/>
      <c r="Z23" s="5"/>
      <c r="AA23" s="5"/>
      <c r="AB23" s="5"/>
      <c r="AC23" s="5"/>
      <c r="AD23" s="5"/>
      <c r="AE23" s="5"/>
      <c r="AF23" s="5"/>
      <c r="AG23" s="5"/>
      <c r="AH23" s="5"/>
      <c r="AI23" s="5"/>
      <c r="AJ23" s="5"/>
      <c r="AK23" s="5"/>
      <c r="AL23" s="5"/>
      <c r="AM23" s="5"/>
      <c r="AN23" s="5"/>
      <c r="AO23" s="5"/>
      <c r="AP23" s="5"/>
      <c r="AQ23" s="5"/>
      <c r="AR23" s="5"/>
      <c r="AS23" s="5"/>
      <c r="AT23" s="5"/>
    </row>
    <row r="24" spans="1:46" x14ac:dyDescent="0.2">
      <c r="A24" s="29"/>
      <c r="B24" s="5"/>
      <c r="C24" s="5"/>
      <c r="D24" s="5"/>
      <c r="E24" s="5"/>
      <c r="F24" s="5"/>
      <c r="G24" s="111">
        <v>15</v>
      </c>
      <c r="H24" s="94"/>
      <c r="I24" s="94"/>
      <c r="J24" s="94"/>
      <c r="K24" s="95"/>
      <c r="L24" s="5"/>
      <c r="M24" s="111">
        <v>15</v>
      </c>
      <c r="N24" s="94"/>
      <c r="O24" s="94"/>
      <c r="P24" s="94"/>
      <c r="Q24" s="95"/>
      <c r="R24" s="5"/>
      <c r="S24" s="111">
        <v>15</v>
      </c>
      <c r="T24" s="94"/>
      <c r="U24" s="94"/>
      <c r="V24" s="94"/>
      <c r="W24" s="95"/>
      <c r="X24" s="128"/>
      <c r="Y24" s="5"/>
      <c r="Z24" s="5"/>
      <c r="AA24" s="5"/>
      <c r="AB24" s="5"/>
      <c r="AC24" s="5"/>
      <c r="AD24" s="5"/>
      <c r="AE24" s="5"/>
      <c r="AF24" s="5"/>
      <c r="AG24" s="5"/>
      <c r="AH24" s="5"/>
      <c r="AI24" s="5"/>
      <c r="AJ24" s="5"/>
      <c r="AK24" s="5"/>
      <c r="AL24" s="5"/>
      <c r="AM24" s="5"/>
      <c r="AN24" s="5"/>
      <c r="AO24" s="5"/>
      <c r="AP24" s="5"/>
      <c r="AQ24" s="5"/>
      <c r="AR24" s="5"/>
      <c r="AS24" s="5"/>
      <c r="AT24" s="5"/>
    </row>
    <row r="25" spans="1:46" x14ac:dyDescent="0.2">
      <c r="A25" s="29"/>
      <c r="B25" s="5"/>
      <c r="C25" s="5"/>
      <c r="D25" s="5"/>
      <c r="E25" s="5"/>
      <c r="F25" s="5"/>
      <c r="G25" s="111">
        <v>16</v>
      </c>
      <c r="H25" s="3"/>
      <c r="I25" s="3"/>
      <c r="J25" s="3"/>
      <c r="K25" s="14"/>
      <c r="L25" s="5"/>
      <c r="M25" s="111">
        <v>16</v>
      </c>
      <c r="N25" s="3"/>
      <c r="O25" s="3"/>
      <c r="P25" s="3"/>
      <c r="Q25" s="14"/>
      <c r="R25" s="5"/>
      <c r="S25" s="111">
        <v>16</v>
      </c>
      <c r="T25" s="3"/>
      <c r="U25" s="3"/>
      <c r="V25" s="3"/>
      <c r="W25" s="14"/>
      <c r="X25" s="128"/>
      <c r="Y25" s="5"/>
      <c r="Z25" s="5"/>
      <c r="AA25" s="5"/>
      <c r="AB25" s="5"/>
      <c r="AC25" s="5"/>
      <c r="AD25" s="5"/>
      <c r="AE25" s="5"/>
      <c r="AF25" s="5"/>
      <c r="AG25" s="5"/>
      <c r="AH25" s="5"/>
      <c r="AI25" s="5"/>
      <c r="AJ25" s="5"/>
      <c r="AK25" s="5"/>
      <c r="AL25" s="5"/>
      <c r="AM25" s="5"/>
      <c r="AN25" s="5"/>
      <c r="AO25" s="5"/>
      <c r="AP25" s="5"/>
      <c r="AQ25" s="5"/>
      <c r="AR25" s="5"/>
      <c r="AS25" s="5"/>
      <c r="AT25" s="5"/>
    </row>
    <row r="26" spans="1:46" ht="16" thickBot="1" x14ac:dyDescent="0.25">
      <c r="A26" s="29"/>
      <c r="B26" s="5"/>
      <c r="C26" s="5"/>
      <c r="D26" s="5"/>
      <c r="E26" s="5"/>
      <c r="F26" s="5"/>
      <c r="G26" s="112">
        <v>17</v>
      </c>
      <c r="H26" s="96"/>
      <c r="I26" s="96"/>
      <c r="J26" s="96"/>
      <c r="K26" s="97"/>
      <c r="L26" s="5"/>
      <c r="M26" s="111">
        <v>17</v>
      </c>
      <c r="N26" s="94"/>
      <c r="O26" s="94"/>
      <c r="P26" s="94"/>
      <c r="Q26" s="95"/>
      <c r="R26" s="5"/>
      <c r="S26" s="111">
        <v>17</v>
      </c>
      <c r="T26" s="94"/>
      <c r="U26" s="94"/>
      <c r="V26" s="94"/>
      <c r="W26" s="95"/>
      <c r="X26" s="128"/>
      <c r="Y26" s="5"/>
      <c r="Z26" s="5"/>
      <c r="AA26" s="5"/>
      <c r="AB26" s="5"/>
      <c r="AC26" s="5"/>
      <c r="AD26" s="5"/>
      <c r="AE26" s="5"/>
      <c r="AF26" s="5"/>
      <c r="AG26" s="5"/>
      <c r="AH26" s="5"/>
      <c r="AI26" s="5"/>
      <c r="AJ26" s="5"/>
      <c r="AK26" s="5"/>
      <c r="AL26" s="5"/>
      <c r="AM26" s="5"/>
      <c r="AN26" s="5"/>
      <c r="AO26" s="5"/>
      <c r="AP26" s="5"/>
      <c r="AQ26" s="5"/>
      <c r="AR26" s="5"/>
      <c r="AS26" s="5"/>
      <c r="AT26" s="5"/>
    </row>
    <row r="27" spans="1:46" x14ac:dyDescent="0.2">
      <c r="A27" s="29"/>
      <c r="B27" s="5"/>
      <c r="C27" s="5"/>
      <c r="D27" s="5"/>
      <c r="E27" s="5"/>
      <c r="F27" s="5"/>
      <c r="G27" s="46"/>
      <c r="H27" s="5"/>
      <c r="I27" s="5"/>
      <c r="J27" s="5"/>
      <c r="K27" s="5"/>
      <c r="L27" s="5"/>
      <c r="M27" s="111">
        <v>18</v>
      </c>
      <c r="N27" s="3"/>
      <c r="O27" s="3"/>
      <c r="P27" s="3"/>
      <c r="Q27" s="14"/>
      <c r="R27" s="5"/>
      <c r="S27" s="111">
        <v>18</v>
      </c>
      <c r="T27" s="3"/>
      <c r="U27" s="3"/>
      <c r="V27" s="3"/>
      <c r="W27" s="14"/>
      <c r="X27" s="128"/>
      <c r="Y27" s="5"/>
      <c r="Z27" s="5"/>
      <c r="AA27" s="5"/>
      <c r="AB27" s="5"/>
      <c r="AC27" s="5"/>
      <c r="AD27" s="5"/>
      <c r="AE27" s="5"/>
      <c r="AF27" s="5"/>
      <c r="AG27" s="5"/>
      <c r="AH27" s="5"/>
      <c r="AI27" s="5"/>
      <c r="AJ27" s="5"/>
      <c r="AK27" s="5"/>
      <c r="AL27" s="5"/>
      <c r="AM27" s="5"/>
      <c r="AN27" s="5"/>
      <c r="AO27" s="5"/>
      <c r="AP27" s="5"/>
      <c r="AQ27" s="5"/>
      <c r="AR27" s="5"/>
      <c r="AS27" s="5"/>
      <c r="AT27" s="5"/>
    </row>
    <row r="28" spans="1:46" x14ac:dyDescent="0.2">
      <c r="A28" s="29"/>
      <c r="B28" s="5"/>
      <c r="C28" s="5"/>
      <c r="D28" s="5"/>
      <c r="E28" s="5"/>
      <c r="F28" s="5"/>
      <c r="G28" s="5"/>
      <c r="H28" s="5"/>
      <c r="I28" s="5"/>
      <c r="J28" s="5"/>
      <c r="K28" s="5"/>
      <c r="L28" s="5"/>
      <c r="M28" s="111">
        <v>19</v>
      </c>
      <c r="N28" s="94"/>
      <c r="O28" s="94"/>
      <c r="P28" s="94"/>
      <c r="Q28" s="95"/>
      <c r="R28" s="5"/>
      <c r="S28" s="111">
        <v>19</v>
      </c>
      <c r="T28" s="94"/>
      <c r="U28" s="94"/>
      <c r="V28" s="94"/>
      <c r="W28" s="95"/>
      <c r="X28" s="128"/>
      <c r="Y28" s="5"/>
      <c r="Z28" s="5"/>
      <c r="AA28" s="5"/>
      <c r="AB28" s="5"/>
      <c r="AC28" s="5"/>
      <c r="AD28" s="5"/>
      <c r="AE28" s="5"/>
      <c r="AF28" s="5"/>
      <c r="AG28" s="5"/>
      <c r="AH28" s="5"/>
      <c r="AI28" s="5"/>
      <c r="AJ28" s="5"/>
      <c r="AK28" s="5"/>
      <c r="AL28" s="5"/>
      <c r="AM28" s="5"/>
      <c r="AN28" s="5"/>
      <c r="AO28" s="5"/>
      <c r="AP28" s="5"/>
      <c r="AQ28" s="5"/>
      <c r="AR28" s="5"/>
      <c r="AS28" s="5"/>
      <c r="AT28" s="5"/>
    </row>
    <row r="29" spans="1:46" x14ac:dyDescent="0.2">
      <c r="A29" s="29"/>
      <c r="B29" s="5"/>
      <c r="C29" s="5"/>
      <c r="D29" s="5"/>
      <c r="E29" s="5"/>
      <c r="F29" s="5"/>
      <c r="G29" s="5"/>
      <c r="H29" s="5"/>
      <c r="I29" s="5"/>
      <c r="J29" s="5"/>
      <c r="K29" s="5"/>
      <c r="L29" s="5"/>
      <c r="M29" s="111">
        <v>20</v>
      </c>
      <c r="N29" s="3"/>
      <c r="O29" s="3"/>
      <c r="P29" s="3"/>
      <c r="Q29" s="14"/>
      <c r="R29" s="5"/>
      <c r="S29" s="111">
        <v>20</v>
      </c>
      <c r="T29" s="3"/>
      <c r="U29" s="3"/>
      <c r="V29" s="3"/>
      <c r="W29" s="14"/>
      <c r="X29" s="128"/>
      <c r="Y29" s="5"/>
      <c r="Z29" s="5"/>
      <c r="AA29" s="5"/>
      <c r="AB29" s="5"/>
      <c r="AC29" s="5"/>
      <c r="AD29" s="5"/>
      <c r="AE29" s="5"/>
      <c r="AF29" s="5"/>
      <c r="AG29" s="5"/>
      <c r="AH29" s="5"/>
      <c r="AI29" s="5"/>
      <c r="AJ29" s="5"/>
      <c r="AK29" s="5"/>
      <c r="AL29" s="5"/>
      <c r="AM29" s="5"/>
      <c r="AN29" s="5"/>
      <c r="AO29" s="5"/>
      <c r="AP29" s="5"/>
      <c r="AQ29" s="5"/>
      <c r="AR29" s="5"/>
      <c r="AS29" s="5"/>
      <c r="AT29" s="5"/>
    </row>
    <row r="30" spans="1:46" x14ac:dyDescent="0.2">
      <c r="A30" s="29"/>
      <c r="B30" s="5"/>
      <c r="C30" s="5"/>
      <c r="D30" s="5"/>
      <c r="E30" s="5"/>
      <c r="F30" s="5"/>
      <c r="G30" s="5"/>
      <c r="H30" s="5"/>
      <c r="I30" s="5"/>
      <c r="J30" s="5"/>
      <c r="K30" s="5"/>
      <c r="L30" s="5"/>
      <c r="M30" s="111">
        <v>21</v>
      </c>
      <c r="N30" s="94"/>
      <c r="O30" s="94"/>
      <c r="P30" s="94"/>
      <c r="Q30" s="95"/>
      <c r="R30" s="5"/>
      <c r="S30" s="111">
        <v>21</v>
      </c>
      <c r="T30" s="94"/>
      <c r="U30" s="94"/>
      <c r="V30" s="94"/>
      <c r="W30" s="95"/>
      <c r="X30" s="128"/>
      <c r="Y30" s="5"/>
      <c r="Z30" s="5"/>
      <c r="AA30" s="5"/>
      <c r="AB30" s="5"/>
      <c r="AC30" s="5"/>
      <c r="AD30" s="5"/>
      <c r="AE30" s="5"/>
      <c r="AF30" s="5"/>
      <c r="AG30" s="5"/>
      <c r="AH30" s="5"/>
      <c r="AI30" s="5"/>
      <c r="AJ30" s="5"/>
      <c r="AK30" s="5"/>
      <c r="AL30" s="5"/>
      <c r="AM30" s="5"/>
      <c r="AN30" s="5"/>
      <c r="AO30" s="5"/>
      <c r="AP30" s="5"/>
      <c r="AQ30" s="5"/>
      <c r="AR30" s="5"/>
      <c r="AS30" s="5"/>
      <c r="AT30" s="5"/>
    </row>
    <row r="31" spans="1:46" x14ac:dyDescent="0.2">
      <c r="A31" s="29"/>
      <c r="B31" s="5"/>
      <c r="C31" s="5"/>
      <c r="D31" s="5"/>
      <c r="E31" s="5"/>
      <c r="F31" s="5"/>
      <c r="G31" s="5"/>
      <c r="H31" s="5"/>
      <c r="I31" s="5"/>
      <c r="J31" s="5"/>
      <c r="K31" s="5"/>
      <c r="L31" s="5"/>
      <c r="M31" s="111">
        <v>22</v>
      </c>
      <c r="N31" s="3"/>
      <c r="O31" s="3"/>
      <c r="P31" s="3"/>
      <c r="Q31" s="14"/>
      <c r="R31" s="5"/>
      <c r="S31" s="111">
        <v>22</v>
      </c>
      <c r="T31" s="3"/>
      <c r="U31" s="3"/>
      <c r="V31" s="3"/>
      <c r="W31" s="14"/>
      <c r="X31" s="128"/>
      <c r="Y31" s="5"/>
      <c r="Z31" s="5"/>
      <c r="AA31" s="5"/>
      <c r="AB31" s="5"/>
      <c r="AC31" s="5"/>
      <c r="AD31" s="5"/>
      <c r="AE31" s="5"/>
      <c r="AF31" s="5"/>
      <c r="AG31" s="5"/>
      <c r="AH31" s="5"/>
      <c r="AI31" s="5"/>
      <c r="AJ31" s="5"/>
      <c r="AK31" s="5"/>
      <c r="AL31" s="5"/>
      <c r="AM31" s="5"/>
      <c r="AN31" s="5"/>
      <c r="AO31" s="5"/>
      <c r="AP31" s="5"/>
      <c r="AQ31" s="5"/>
      <c r="AR31" s="5"/>
      <c r="AS31" s="5"/>
      <c r="AT31" s="5"/>
    </row>
    <row r="32" spans="1:46" x14ac:dyDescent="0.2">
      <c r="A32" s="29"/>
      <c r="B32" s="5"/>
      <c r="C32" s="5"/>
      <c r="D32" s="5"/>
      <c r="E32" s="5"/>
      <c r="F32" s="5"/>
      <c r="G32" s="5"/>
      <c r="H32" s="5"/>
      <c r="I32" s="5"/>
      <c r="J32" s="5"/>
      <c r="K32" s="5"/>
      <c r="L32" s="5"/>
      <c r="M32" s="111">
        <v>23</v>
      </c>
      <c r="N32" s="94"/>
      <c r="O32" s="94"/>
      <c r="P32" s="94"/>
      <c r="Q32" s="95"/>
      <c r="R32" s="5"/>
      <c r="S32" s="111">
        <v>23</v>
      </c>
      <c r="T32" s="94"/>
      <c r="U32" s="94"/>
      <c r="V32" s="94"/>
      <c r="W32" s="95"/>
      <c r="X32" s="128"/>
      <c r="Y32" s="5"/>
      <c r="Z32" s="5"/>
      <c r="AA32" s="5"/>
      <c r="AB32" s="5"/>
      <c r="AC32" s="5"/>
      <c r="AD32" s="5"/>
      <c r="AE32" s="5"/>
      <c r="AF32" s="5"/>
      <c r="AG32" s="5"/>
      <c r="AH32" s="5"/>
      <c r="AI32" s="5"/>
      <c r="AJ32" s="5"/>
      <c r="AK32" s="5"/>
      <c r="AL32" s="5"/>
      <c r="AM32" s="5"/>
      <c r="AN32" s="5"/>
      <c r="AO32" s="5"/>
      <c r="AP32" s="5"/>
      <c r="AQ32" s="5"/>
      <c r="AR32" s="5"/>
      <c r="AS32" s="5"/>
      <c r="AT32" s="5"/>
    </row>
    <row r="33" spans="1:46" ht="16" thickBot="1" x14ac:dyDescent="0.25">
      <c r="A33" s="29"/>
      <c r="B33" s="5"/>
      <c r="C33" s="5"/>
      <c r="D33" s="5"/>
      <c r="E33" s="5"/>
      <c r="F33" s="5"/>
      <c r="G33" s="5"/>
      <c r="H33" s="5"/>
      <c r="I33" s="5"/>
      <c r="J33" s="5"/>
      <c r="K33" s="5"/>
      <c r="L33" s="5"/>
      <c r="M33" s="111">
        <v>24</v>
      </c>
      <c r="N33" s="3"/>
      <c r="O33" s="3"/>
      <c r="P33" s="3"/>
      <c r="Q33" s="14"/>
      <c r="R33" s="5"/>
      <c r="S33" s="112">
        <v>24</v>
      </c>
      <c r="T33" s="41"/>
      <c r="U33" s="41"/>
      <c r="V33" s="41"/>
      <c r="W33" s="42"/>
      <c r="X33" s="128"/>
      <c r="Y33" s="5"/>
      <c r="Z33" s="5"/>
      <c r="AA33" s="5"/>
      <c r="AB33" s="5"/>
      <c r="AC33" s="5"/>
      <c r="AD33" s="5"/>
      <c r="AE33" s="5"/>
      <c r="AF33" s="5"/>
      <c r="AG33" s="5"/>
      <c r="AH33" s="5"/>
      <c r="AI33" s="5"/>
      <c r="AJ33" s="5"/>
      <c r="AK33" s="5"/>
      <c r="AL33" s="5"/>
      <c r="AM33" s="5"/>
      <c r="AN33" s="5"/>
      <c r="AO33" s="5"/>
      <c r="AP33" s="5"/>
      <c r="AQ33" s="5"/>
      <c r="AR33" s="5"/>
      <c r="AS33" s="5"/>
      <c r="AT33" s="5"/>
    </row>
    <row r="34" spans="1:46" x14ac:dyDescent="0.2">
      <c r="A34" s="29"/>
      <c r="B34" s="5"/>
      <c r="C34" s="5"/>
      <c r="D34" s="5"/>
      <c r="E34" s="5"/>
      <c r="F34" s="5"/>
      <c r="G34" s="5"/>
      <c r="H34" s="5"/>
      <c r="I34" s="5"/>
      <c r="J34" s="5"/>
      <c r="K34" s="5"/>
      <c r="L34" s="5"/>
      <c r="M34" s="111">
        <v>25</v>
      </c>
      <c r="N34" s="94"/>
      <c r="O34" s="94"/>
      <c r="P34" s="94"/>
      <c r="Q34" s="95"/>
      <c r="R34" s="5"/>
      <c r="S34" s="5"/>
      <c r="T34" s="5"/>
      <c r="U34" s="5"/>
      <c r="V34" s="5"/>
      <c r="W34" s="5"/>
      <c r="X34" s="128"/>
      <c r="Y34" s="5"/>
      <c r="Z34" s="5"/>
      <c r="AA34" s="5"/>
      <c r="AB34" s="5"/>
      <c r="AC34" s="5"/>
      <c r="AD34" s="5"/>
      <c r="AE34" s="5"/>
      <c r="AF34" s="5"/>
      <c r="AG34" s="5"/>
      <c r="AH34" s="5"/>
      <c r="AI34" s="5"/>
      <c r="AJ34" s="5"/>
      <c r="AK34" s="5"/>
      <c r="AL34" s="5"/>
      <c r="AM34" s="5"/>
      <c r="AN34" s="5"/>
      <c r="AO34" s="5"/>
      <c r="AP34" s="5"/>
      <c r="AQ34" s="5"/>
      <c r="AR34" s="5"/>
      <c r="AS34" s="5"/>
      <c r="AT34" s="5"/>
    </row>
    <row r="35" spans="1:46" x14ac:dyDescent="0.2">
      <c r="A35" s="29"/>
      <c r="B35" s="5"/>
      <c r="C35" s="5"/>
      <c r="D35" s="5"/>
      <c r="E35" s="5"/>
      <c r="F35" s="5"/>
      <c r="G35" s="5"/>
      <c r="H35" s="5"/>
      <c r="I35" s="5"/>
      <c r="J35" s="5"/>
      <c r="K35" s="5"/>
      <c r="L35" s="5"/>
      <c r="M35" s="111">
        <v>26</v>
      </c>
      <c r="N35" s="3"/>
      <c r="O35" s="3"/>
      <c r="P35" s="3"/>
      <c r="Q35" s="14"/>
      <c r="R35" s="5"/>
      <c r="S35" s="5"/>
      <c r="T35" s="5"/>
      <c r="U35" s="5"/>
      <c r="V35" s="5"/>
      <c r="W35" s="5"/>
      <c r="X35" s="128"/>
      <c r="Y35" s="5"/>
      <c r="Z35" s="5"/>
      <c r="AA35" s="5"/>
      <c r="AB35" s="5"/>
      <c r="AC35" s="5"/>
      <c r="AD35" s="5"/>
      <c r="AE35" s="5"/>
      <c r="AF35" s="5"/>
      <c r="AG35" s="5"/>
      <c r="AH35" s="5"/>
      <c r="AI35" s="5"/>
      <c r="AJ35" s="5"/>
      <c r="AK35" s="5"/>
      <c r="AL35" s="5"/>
      <c r="AM35" s="5"/>
      <c r="AN35" s="5"/>
      <c r="AO35" s="5"/>
      <c r="AP35" s="5"/>
      <c r="AQ35" s="5"/>
      <c r="AR35" s="5"/>
      <c r="AS35" s="5"/>
      <c r="AT35" s="5"/>
    </row>
    <row r="36" spans="1:46" x14ac:dyDescent="0.2">
      <c r="A36" s="29"/>
      <c r="B36" s="5"/>
      <c r="C36" s="5"/>
      <c r="D36" s="5"/>
      <c r="E36" s="5"/>
      <c r="F36" s="5"/>
      <c r="G36" s="5"/>
      <c r="H36" s="5"/>
      <c r="I36" s="5"/>
      <c r="J36" s="5"/>
      <c r="K36" s="5"/>
      <c r="L36" s="5"/>
      <c r="M36" s="111">
        <v>27</v>
      </c>
      <c r="N36" s="94"/>
      <c r="O36" s="94"/>
      <c r="P36" s="94"/>
      <c r="Q36" s="95"/>
      <c r="R36" s="5"/>
      <c r="S36" s="5"/>
      <c r="T36" s="5"/>
      <c r="U36" s="5"/>
      <c r="V36" s="5"/>
      <c r="W36" s="5"/>
      <c r="X36" s="128"/>
      <c r="Y36" s="5"/>
      <c r="Z36" s="5"/>
      <c r="AA36" s="5"/>
      <c r="AB36" s="5"/>
      <c r="AC36" s="5"/>
      <c r="AD36" s="5"/>
      <c r="AE36" s="5"/>
      <c r="AF36" s="5"/>
      <c r="AG36" s="5"/>
      <c r="AH36" s="5"/>
      <c r="AI36" s="5"/>
      <c r="AJ36" s="5"/>
      <c r="AK36" s="5"/>
      <c r="AL36" s="5"/>
      <c r="AM36" s="5"/>
      <c r="AN36" s="5"/>
      <c r="AO36" s="5"/>
      <c r="AP36" s="5"/>
      <c r="AQ36" s="5"/>
      <c r="AR36" s="5"/>
      <c r="AS36" s="5"/>
      <c r="AT36" s="5"/>
    </row>
    <row r="37" spans="1:46" x14ac:dyDescent="0.2">
      <c r="A37" s="29"/>
      <c r="B37" s="5"/>
      <c r="C37" s="5"/>
      <c r="D37" s="5"/>
      <c r="E37" s="5"/>
      <c r="F37" s="5"/>
      <c r="G37" s="5"/>
      <c r="H37" s="5"/>
      <c r="I37" s="5"/>
      <c r="J37" s="5"/>
      <c r="K37" s="5"/>
      <c r="L37" s="5"/>
      <c r="M37" s="111">
        <v>28</v>
      </c>
      <c r="N37" s="3"/>
      <c r="O37" s="3"/>
      <c r="P37" s="3"/>
      <c r="Q37" s="14"/>
      <c r="R37" s="5"/>
      <c r="S37" s="5"/>
      <c r="T37" s="5"/>
      <c r="U37" s="5"/>
      <c r="V37" s="5"/>
      <c r="W37" s="5"/>
      <c r="X37" s="128"/>
      <c r="Y37" s="5"/>
      <c r="Z37" s="5"/>
      <c r="AA37" s="5"/>
      <c r="AB37" s="5"/>
      <c r="AC37" s="5"/>
      <c r="AD37" s="5"/>
      <c r="AE37" s="5"/>
      <c r="AF37" s="5"/>
      <c r="AG37" s="5"/>
      <c r="AH37" s="5"/>
      <c r="AI37" s="5"/>
      <c r="AJ37" s="5"/>
      <c r="AK37" s="5"/>
      <c r="AL37" s="5"/>
      <c r="AM37" s="5"/>
      <c r="AN37" s="5"/>
      <c r="AO37" s="5"/>
      <c r="AP37" s="5"/>
      <c r="AQ37" s="5"/>
      <c r="AR37" s="5"/>
      <c r="AS37" s="5"/>
      <c r="AT37" s="5"/>
    </row>
    <row r="38" spans="1:46" ht="16" thickBot="1" x14ac:dyDescent="0.25">
      <c r="A38" s="29"/>
      <c r="B38" s="5"/>
      <c r="C38" s="5"/>
      <c r="D38" s="5"/>
      <c r="E38" s="5"/>
      <c r="F38" s="5"/>
      <c r="G38" s="5"/>
      <c r="H38" s="5"/>
      <c r="I38" s="5"/>
      <c r="J38" s="5"/>
      <c r="K38" s="5"/>
      <c r="L38" s="5"/>
      <c r="M38" s="112">
        <v>29</v>
      </c>
      <c r="N38" s="96"/>
      <c r="O38" s="96"/>
      <c r="P38" s="96"/>
      <c r="Q38" s="97"/>
      <c r="R38" s="5"/>
      <c r="S38" s="5"/>
      <c r="T38" s="5"/>
      <c r="U38" s="5"/>
      <c r="V38" s="5"/>
      <c r="W38" s="5"/>
      <c r="X38" s="128"/>
      <c r="Y38" s="5"/>
      <c r="Z38" s="5"/>
      <c r="AA38" s="5"/>
      <c r="AB38" s="5"/>
      <c r="AC38" s="5"/>
      <c r="AD38" s="5"/>
      <c r="AE38" s="5"/>
      <c r="AF38" s="5"/>
      <c r="AG38" s="5"/>
      <c r="AH38" s="5"/>
      <c r="AI38" s="5"/>
      <c r="AJ38" s="5"/>
      <c r="AK38" s="5"/>
      <c r="AL38" s="5"/>
      <c r="AM38" s="5"/>
      <c r="AN38" s="5"/>
      <c r="AO38" s="5"/>
      <c r="AP38" s="5"/>
      <c r="AQ38" s="5"/>
      <c r="AR38" s="5"/>
      <c r="AS38" s="5"/>
      <c r="AT38" s="5"/>
    </row>
    <row r="39" spans="1:46" x14ac:dyDescent="0.2">
      <c r="A39" s="29"/>
      <c r="B39" s="5"/>
      <c r="C39" s="5"/>
      <c r="D39" s="5"/>
      <c r="E39" s="5"/>
      <c r="F39" s="5"/>
      <c r="G39" s="5"/>
      <c r="H39" s="5"/>
      <c r="I39" s="5"/>
      <c r="J39" s="5"/>
      <c r="K39" s="5"/>
      <c r="L39" s="5"/>
      <c r="M39" s="5"/>
      <c r="N39" s="5"/>
      <c r="O39" s="5"/>
      <c r="P39" s="5"/>
      <c r="Q39" s="5"/>
      <c r="R39" s="5"/>
      <c r="S39" s="5"/>
      <c r="T39" s="5"/>
      <c r="U39" s="5"/>
      <c r="V39" s="5"/>
      <c r="W39" s="5"/>
      <c r="X39" s="128"/>
      <c r="Y39" s="5"/>
      <c r="Z39" s="5"/>
      <c r="AA39" s="5"/>
      <c r="AB39" s="5"/>
      <c r="AC39" s="5"/>
      <c r="AD39" s="5"/>
      <c r="AE39" s="5"/>
      <c r="AF39" s="5"/>
      <c r="AG39" s="5"/>
      <c r="AH39" s="5"/>
      <c r="AI39" s="5"/>
      <c r="AJ39" s="5"/>
      <c r="AK39" s="5"/>
      <c r="AL39" s="5"/>
      <c r="AM39" s="5"/>
      <c r="AN39" s="5"/>
      <c r="AO39" s="5"/>
      <c r="AP39" s="5"/>
      <c r="AQ39" s="5"/>
      <c r="AR39" s="5"/>
      <c r="AS39" s="5"/>
      <c r="AT39" s="5"/>
    </row>
    <row r="40" spans="1:46" ht="16" thickBot="1" x14ac:dyDescent="0.25">
      <c r="A40" s="130"/>
      <c r="B40" s="131"/>
      <c r="C40" s="131"/>
      <c r="D40" s="131"/>
      <c r="E40" s="131"/>
      <c r="F40" s="131"/>
      <c r="G40" s="131"/>
      <c r="H40" s="131"/>
      <c r="I40" s="131"/>
      <c r="J40" s="131"/>
      <c r="K40" s="131"/>
      <c r="L40" s="131"/>
      <c r="M40" s="131"/>
      <c r="N40" s="131"/>
      <c r="O40" s="131"/>
      <c r="P40" s="131"/>
      <c r="Q40" s="131"/>
      <c r="R40" s="131"/>
      <c r="S40" s="131"/>
      <c r="T40" s="131"/>
      <c r="U40" s="131"/>
      <c r="V40" s="131"/>
      <c r="W40" s="131"/>
      <c r="X40" s="132"/>
      <c r="Y40" s="5"/>
      <c r="Z40" s="5"/>
      <c r="AA40" s="5"/>
      <c r="AB40" s="5"/>
      <c r="AC40" s="5"/>
      <c r="AD40" s="5"/>
      <c r="AE40" s="5"/>
      <c r="AF40" s="5"/>
      <c r="AG40" s="5"/>
      <c r="AH40" s="5"/>
      <c r="AI40" s="5"/>
      <c r="AJ40" s="5"/>
      <c r="AK40" s="5"/>
      <c r="AL40" s="5"/>
      <c r="AM40" s="5"/>
      <c r="AN40" s="5"/>
      <c r="AO40" s="5"/>
      <c r="AP40" s="5"/>
      <c r="AQ40" s="5"/>
      <c r="AR40" s="5"/>
      <c r="AS40" s="5"/>
      <c r="AT40" s="5"/>
    </row>
    <row r="41" spans="1:46" x14ac:dyDescent="0.2">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row>
    <row r="42" spans="1:46"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row>
    <row r="43" spans="1:46"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row>
    <row r="44" spans="1:46" x14ac:dyDescent="0.2">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row>
    <row r="45" spans="1:46" x14ac:dyDescent="0.2">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row>
    <row r="46" spans="1:46" x14ac:dyDescent="0.2">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row>
    <row r="47" spans="1:46" x14ac:dyDescent="0.2">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row>
    <row r="48" spans="1:46"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row>
    <row r="49" spans="1:46"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row>
    <row r="50" spans="1:46"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row>
    <row r="51" spans="1:46"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row>
    <row r="52" spans="1:46"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row>
    <row r="53" spans="1:46" x14ac:dyDescent="0.2">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row>
    <row r="54" spans="1:46"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row>
    <row r="55" spans="1:46"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row>
    <row r="56" spans="1:46"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row>
    <row r="57" spans="1:46"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row>
    <row r="58" spans="1:46" x14ac:dyDescent="0.2">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row>
    <row r="59" spans="1:46"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row>
    <row r="60" spans="1:46"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row>
    <row r="61" spans="1:46"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row>
    <row r="62" spans="1:46"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row>
    <row r="63" spans="1:46"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row>
    <row r="64" spans="1:46"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row>
    <row r="65" spans="1:46"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row>
    <row r="66" spans="1:46" x14ac:dyDescent="0.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row>
    <row r="67" spans="1:46" x14ac:dyDescent="0.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row>
    <row r="68" spans="1:46" x14ac:dyDescent="0.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row>
    <row r="69" spans="1:46"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row>
    <row r="70" spans="1:46" x14ac:dyDescent="0.2">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row>
    <row r="71" spans="1:46" x14ac:dyDescent="0.2">
      <c r="AH71" s="5"/>
      <c r="AI71" s="5"/>
      <c r="AJ71" s="5"/>
      <c r="AK71" s="5"/>
      <c r="AL71" s="5"/>
      <c r="AM71" s="5"/>
      <c r="AN71" s="5"/>
      <c r="AO71" s="5"/>
      <c r="AP71" s="5"/>
      <c r="AQ71" s="5"/>
      <c r="AR71" s="5"/>
      <c r="AS71" s="5"/>
      <c r="AT71" s="5"/>
    </row>
  </sheetData>
  <mergeCells count="1">
    <mergeCell ref="A1:A3"/>
  </mergeCells>
  <pageMargins left="0.7" right="0.7" top="0.75" bottom="0.75" header="0.3" footer="0.3"/>
  <ignoredErrors>
    <ignoredError sqref="I10" formula="1"/>
    <ignoredError sqref="O10" evalError="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C I 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5 v T A o a 0 A A A D 3 A A A A E g A A A E N v b m Z p Z y 9 Q Y W N r Y W d l L n h t b H q / e 7 + N f U V u j k J Z a l F x Z n 6 e r Z K h n o G S Q n F J Y l 5 K Y k 5 + X q q t U l 6 + k r 0 d L 5 d N Q G J y d m J 6 q g J Q d V 6 x V U V x i q 1 S R k l J g Z W + f n l 5 u V 6 5 s V 5 + U b q + k Y G B o X 6 E r 0 9 w c k Z q b q I S X H E m Y c W 6 m X k g a 5 N T l e x s w i C u s T P S M z Q x 0 T M 0 N 9 c z s N G H C d r 4 Z u Y h F B g B H Q y S R R K 0 c S 7 N K S k t S r V L z d P 1 i 7 L R h 3 F t 9 K F + s A M A A A D / / w M A U E s D B B Q A A g A I A A A A I Q D Z 6 m P 2 M Q E A A E M E A A A T A A A A R m 9 y b X V s Y X M v U 2 V j d G l v b j E u b a y S T Y v C M B C G 7 w X / Q + h e L B S h Z / G w F G F P e 7 H s H s T D t J 1 d i 2 k i + Y C 6 p f 9 9 o 7 H V 2 C y s Y i 9 p Z j L P v G 8 m E g t V c U Z W d k 3 m Q S C 3 I L A k b / A D o i Q L Q l F N A m K + F d e i Q B N Z N g X S W a q F Q K Y + u d j l n O + m U b t + h x o X o a 0 M N 9 0 6 5 U y Z I 5 v Y A l 7 C d A v s 2 8 C z w x 5 D Q 8 o g p z j L B D D 5 x U W d c q p r d k z K q e 0 W t 2 3 P i 4 k y C a K w U V 0 X T Y K K e a k X B 8 t m z 6 U W + I i H v v Z 5 L g b i 3 T 4 + N G U o I K 9 o p Q 6 P m H E A z 3 P k Y u + 2 l f I 6 r x i c n p / P l B 3 7 I P G 1 L I 9 F W i p e X y S a q B X X 6 y L h + U h M E I r t 8 A i i A W Q i w H w s m z j 9 n 5 k 3 X a / h V w P t 3 F 3 k l Z z 4 N I / F j P Q 7 l / y n i e T / L p I b G + 4 U O 0 / I G e a o 8 f w X A A D / / w M A U E s B A i 0 A F A A G A A g A A A A h A C r d q k D S A A A A N w E A A B M A A A A A A A A A A A A A A A A A A A A A A F t D b 2 5 0 Z W 5 0 X 1 R 5 c G V z X S 5 4 b W x Q S w E C L Q A U A A I A C A A A A C E A 5 v T A o a 0 A A A D 3 A A A A E g A A A A A A A A A A A A A A A A A L A w A A Q 2 9 u Z m l n L 1 B h Y 2 t h Z 2 U u e G 1 s U E s B A i 0 A F A A C A A g A A A A h A N n q Y / Y x A Q A A Q w Q A A B M A A A A A A A A A A A A A A A A A 6 A M A A E Z v c m 1 1 b G F z L 1 N l Y 3 R p b 2 4 x L m 1 Q S w U G A A A A A A M A A w D C A A A A S g 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I Y A A A A A A A A M B g 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I Y X p h c m 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S 0 w N y 0 x N l Q x N D o y N D o z M C 4 3 M D g 5 N j c 3 W i 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M x Z W Y 0 M D J k N y 0 w N j A 3 L T Q 2 M 2 Y t Y j J h O S 0 y N W Z j M D h j N W R j M 2 M i L z 4 8 R W 5 0 c n k g V H l w Z T 0 i U m V z d W x 0 V H l w Z S I g V m F s d W U 9 I n N U Y W J s Z S I v P j x F b n R y e S B U e X B l P S J O Y X Z p Z 2 F 0 a W 9 u U 3 R l c E 5 h b W U i I F Z h b H V l P S J z T m F 2 a W d h d G l v b i I v P j x F b n R y e S B U e X B l P S J G a W x s T 2 J q Z W N 0 V H l w Z S I g V m F s d W U 9 I n N D b 2 5 u Z W N 0 a W 9 u T 2 5 s e S I v P j w v U 3 R h Y m x l R W 5 0 c m l l c z 4 8 L 0 l 0 Z W 0 + P E l 0 Z W 0 + P E l 0 Z W 1 M b 2 N h d G l v b j 4 8 S X R l b V R 5 c G U + R m 9 y b X V s Y T w v S X R l b V R 5 c G U + P E l 0 Z W 1 Q Y X R o P l N l Y 3 R p b 2 4 x L 0 V 4 c G 9 z d X J 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U t M D c t M T Z U M T Q 6 M j U 6 M D I u M D c 3 M j I 2 M l 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Y j Z i N D c 4 M j U t M 2 U z Y y 0 0 N T d j L T k x N D M t N G F m Y W E 0 N 2 U 5 N 2 Y w I i 8 + P E V u d H J 5 I F R 5 c G U 9 I l J l c 3 V s d F R 5 c G U i I F Z h b H V l P S J z V G F i b G U i L z 4 8 R W 5 0 c n k g V H l w Z T 0 i T m F 2 a W d h d G l v b l N 0 Z X B O Y W 1 l I i B W Y W x 1 Z T 0 i c 0 5 h d m l n Y X R p b 2 4 i L z 4 8 R W 5 0 c n k g V H l w Z T 0 i R m l s b E 9 i a m V j d F R 5 c G U i I F Z h b H V l P S J z Q 2 9 u b m V j d G l v b k 9 u b H k i L z 4 8 L 1 N 0 Y W J s Z U V u d H J p Z X M + P C 9 J d G V t P j x J d G V t P j x J d G V t T G 9 j Y X R p b 2 4 + P E l 0 Z W 1 U e X B l P k Z v c m 1 1 b G E 8 L 0 l 0 Z W 1 U e X B l P j x J d G V t U G F 0 a D 5 T Z W N 0 a W 9 u M S 9 W d W x u Z X J h Y m l s a X R 5 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U t M D c t M T Z U M T Q 6 M j U 6 M T E u N T E 2 M j E y O V 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Z j c 0 N m I x Y T k t Y T F k M C 0 0 N D Y z L T g 2 N 2 Q t Z T E w M T B i N G N m O T c x I i 8 + P E V u d H J 5 I F R 5 c G U 9 I l J l c 3 V s d F R 5 c G U i I F Z h b H V l P S J z V G F i b G U i L z 4 8 R W 5 0 c n k g V H l w Z T 0 i T m F 2 a W d h d G l v b l N 0 Z X B O Y W 1 l I i B W Y W x 1 Z T 0 i c 0 5 h d m l n Y X R p b 2 4 i L z 4 8 R W 5 0 c n k g V H l w Z T 0 i R m l s b E 9 i a m V j d F R 5 c G U i I F Z h b H V l P S J z Q 2 9 u b m V j d G l v b k 9 u b H k i L z 4 8 L 1 N 0 Y W J s Z U V u d H J p Z X M + P C 9 J d G V t P j x J d G V t P j x J d G V t T G 9 j Y X R p b 2 4 + P E l 0 Z W 1 U e X B l P k Z v c m 1 1 b G E 8 L 0 l 0 Z W 1 U e X B l P j x J d G V t U G F 0 a D 5 T Z W N 0 a W 9 u M S 9 D b 2 1 i a W 5 h d G l v b 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c t M T Z U M T Q 6 M j k 6 M z E u N T U 3 O T c x O F o i L z 4 8 R W 5 0 c n k g V H l w Z T 0 i R m l s b E N v b H V t b l R 5 c G V z I i B W Y W x 1 Z T 0 i c 0 J n Q U E i L z 4 8 R W 5 0 c n k g V H l w Z T 0 i R m l s b E N v b H V t b k 5 h b W V z I i B W Y W x 1 Z T 0 i c 1 s m c X V v d D t I Y X p h c m Q m c X V v d D s s J n F 1 b 3 Q 7 R X h w b 3 N 1 c m U m c X V v d D s s J n F 1 b 3 Q 7 V n V s b m V y Y W J p b G l 0 e 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T V i N m Y y M W E t O D M 1 M C 0 0 M z c 4 L W F m N j A t Y m R l N D Y 3 Z T U w Y T N m I i 8 + P E V u d H J 5 I F R 5 c G U 9 I l J l Y 2 9 2 Z X J 5 V G F y Z 2 V 0 Q 2 9 s d W 1 u I i B W Y W x 1 Z T 0 i b D E x I i 8 + P E V u d H J 5 I F R 5 c G U 9 I l J l Y 2 9 2 Z X J 5 V G F y Z 2 V 0 U m 9 3 I i B W Y W x 1 Z T 0 i b D I 2 I i 8 + P E V u d H J 5 I F R 5 c G U 9 I l J l Y 2 9 2 Z X J 5 V G F y Z 2 V 0 U 2 h l Z X Q i I F Z h b H V l P S J z N i 4 g Q 2 x p b W F 0 Z S B y a X N r I C h S Z X N 1 b H Q p I i 8 + P E V u d H J 5 I F R 5 c G U 9 I l J l b G F 0 a W 9 u c 2 h p c E l u Z m 9 D b 2 5 0 Y W l u Z X I i I F Z h b H V l P S J z e y Z x d W 9 0 O 2 N v b H V t b k N v d W 5 0 J n F 1 b 3 Q 7 O j M s J n F 1 b 3 Q 7 a 2 V 5 Q 2 9 s d W 1 u T m F t Z X M m c X V v d D s 6 W 1 0 s J n F 1 b 3 Q 7 c X V l c n l S Z W x h d G l v b n N o a X B z J n F 1 b 3 Q 7 O l t d L C Z x d W 9 0 O 2 N v b H V t b k l k Z W 5 0 a X R p Z X M m c X V v d D s 6 W y Z x d W 9 0 O 1 N l Y 3 R p b 2 4 x L 0 N v b W J p b m F 0 a W 9 u L 0 F 1 d G 9 S Z W 1 v d m V k Q 2 9 s d W 1 u c z E u e 0 h h e m F y Z C w w f S Z x d W 9 0 O y w m c X V v d D t T Z W N 0 a W 9 u M S 9 D b 2 1 i a W 5 h d G l v b i 9 B d X R v U m V t b 3 Z l Z E N v b H V t b n M x L n t F e H B v c 3 V y Z S w x f S Z x d W 9 0 O y w m c X V v d D t T Z W N 0 a W 9 u M S 9 D b 2 1 i a W 5 h d G l v b i 9 B d X R v U m V t b 3 Z l Z E N v b H V t b n M x L n t W d W x u Z X J h Y m l s a X R 5 L D J 9 J n F 1 b 3 Q 7 X S w m c X V v d D t D b 2 x 1 b W 5 D b 3 V u d C Z x d W 9 0 O z o z L C Z x d W 9 0 O 0 t l e U N v b H V t b k 5 h b W V z J n F 1 b 3 Q 7 O l t d L C Z x d W 9 0 O 0 N v b H V t b k l k Z W 5 0 a X R p Z X M m c X V v d D s 6 W y Z x d W 9 0 O 1 N l Y 3 R p b 2 4 x L 0 N v b W J p b m F 0 a W 9 u L 0 F 1 d G 9 S Z W 1 v d m V k Q 2 9 s d W 1 u c z E u e 0 h h e m F y Z C w w f S Z x d W 9 0 O y w m c X V v d D t T Z W N 0 a W 9 u M S 9 D b 2 1 i a W 5 h d G l v b i 9 B d X R v U m V t b 3 Z l Z E N v b H V t b n M x L n t F e H B v c 3 V y Z S w x f S Z x d W 9 0 O y w m c X V v d D t T Z W N 0 a W 9 u M S 9 D b 2 1 i a W 5 h d G l v b i 9 B d X R v U m V t b 3 Z l Z E N v b H V t b n M x L n t W d W x u Z X J h Y m l s a X R 5 L D J 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I Y X p h c m Q v U 2 9 1 c m N l P C 9 J d G V t U G F 0 a D 4 8 L 0 l 0 Z W 1 M b 2 N h d G l v b j 4 8 U 3 R h Y m x l R W 5 0 c m l l c y 8 + P C 9 J d G V t P j x J d G V t P j x J d G V t T G 9 j Y X R p b 2 4 + P E l 0 Z W 1 U e X B l P k Z v c m 1 1 b G E 8 L 0 l 0 Z W 1 U e X B l P j x J d G V t U G F 0 a D 5 T Z W N 0 a W 9 u M S 9 I Y X p h c m Q v Q 2 h h b m d l Z C U y M F R 5 c G U 8 L 0 l 0 Z W 1 Q Y X R o P j w v S X R l b U x v Y 2 F 0 a W 9 u P j x T d G F i b G V F b n R y a W V z L z 4 8 L 0 l 0 Z W 0 + P E l 0 Z W 0 + P E l 0 Z W 1 M b 2 N h d G l v b j 4 8 S X R l b V R 5 c G U + R m 9 y b X V s Y T w v S X R l b V R 5 c G U + P E l 0 Z W 1 Q Y X R o P l N l Y 3 R p b 2 4 x L 0 V 4 c G 9 z d X J l L 1 N v d X J j Z T w v S X R l b V B h d G g + P C 9 J d G V t T G 9 j Y X R p b 2 4 + P F N 0 Y W J s Z U V u d H J p Z X M v P j w v S X R l b T 4 8 S X R l b T 4 8 S X R l b U x v Y 2 F 0 a W 9 u P j x J d G V t V H l w Z T 5 G b 3 J t d W x h P C 9 J d G V t V H l w Z T 4 8 S X R l b V B h d G g + U 2 V j d G l v b j E v R X h w b 3 N 1 c m U v Q 2 h h b m d l Z C U y M F R 5 c G U 8 L 0 l 0 Z W 1 Q Y X R o P j w v S X R l b U x v Y 2 F 0 a W 9 u P j x T d G F i b G V F b n R y a W V z L z 4 8 L 0 l 0 Z W 0 + P E l 0 Z W 0 + P E l 0 Z W 1 M b 2 N h d G l v b j 4 8 S X R l b V R 5 c G U + R m 9 y b X V s Y T w v S X R l b V R 5 c G U + P E l 0 Z W 1 Q Y X R o P l N l Y 3 R p b 2 4 x L 1 Z 1 b G 5 l c m F i a W x p d H k v U 2 9 1 c m N l P C 9 J d G V t U G F 0 a D 4 8 L 0 l 0 Z W 1 M b 2 N h d G l v b j 4 8 U 3 R h Y m x l R W 5 0 c m l l c y 8 + P C 9 J d G V t P j x J d G V t P j x J d G V t T G 9 j Y X R p b 2 4 + P E l 0 Z W 1 U e X B l P k Z v c m 1 1 b G E 8 L 0 l 0 Z W 1 U e X B l P j x J d G V t U G F 0 a D 5 T Z W N 0 a W 9 u M S 9 W d W x u Z X J h Y m l s a X R 5 L 0 N o Y W 5 n Z W Q l M j B U e X B l P C 9 J d G V t U G F 0 a D 4 8 L 0 l 0 Z W 1 M b 2 N h d G l v b j 4 8 U 3 R h Y m x l R W 5 0 c m l l c y 8 + P C 9 J d G V t P j x J d G V t P j x J d G V t T G 9 j Y X R p b 2 4 + P E l 0 Z W 1 U e X B l P k Z v c m 1 1 b G E 8 L 0 l 0 Z W 1 U e X B l P j x J d G V t U G F 0 a D 5 T Z W N 0 a W 9 u M S 9 D b 2 1 i a W 5 h d G l v b i 9 T b 3 V y Y 2 U 8 L 0 l 0 Z W 1 Q Y X R o P j w v S X R l b U x v Y 2 F 0 a W 9 u P j x T d G F i b G V F b n R y a W V z L z 4 8 L 0 l 0 Z W 0 + P E l 0 Z W 0 + P E l 0 Z W 1 M b 2 N h d G l v b j 4 8 S X R l b V R 5 c G U + R m 9 y b X V s Y T w v S X R l b V R 5 c G U + P E l 0 Z W 1 Q Y X R o P l N l Y 3 R p b 2 4 x L 0 N v b W J p b m F 0 a W 9 u L 0 F k Z G V k J T I w Q 3 V z d G 9 t P C 9 J d G V t U G F 0 a D 4 8 L 0 l 0 Z W 1 M b 2 N h d G l v b j 4 8 U 3 R h Y m x l R W 5 0 c m l l c y 8 + P C 9 J d G V t P j x J d G V t P j x J d G V t T G 9 j Y X R p b 2 4 + P E l 0 Z W 1 U e X B l P k Z v c m 1 1 b G E 8 L 0 l 0 Z W 1 U e X B l P j x J d G V t U G F 0 a D 5 T Z W N 0 a W 9 u M S 9 D b 2 1 i a W 5 h d G l v b i 9 F e H B h b m R l Z C U y M E N 1 c 3 R v b T w v S X R l b V B h d G g + P C 9 J d G V t T G 9 j Y X R p b 2 4 + P F N 0 Y W J s Z U V u d H J p Z X M v P j w v S X R l b T 4 8 S X R l b T 4 8 S X R l b U x v Y 2 F 0 a W 9 u P j x J d G V t V H l w Z T 5 G b 3 J t d W x h P C 9 J d G V t V H l w Z T 4 8 S X R l b V B h d G g + U 2 V j d G l v b j E v Q 2 9 t Y m l u Y X R p b 2 4 v Q W R k Z W Q l M j B D d X N 0 b 2 0 x P C 9 J d G V t U G F 0 a D 4 8 L 0 l 0 Z W 1 M b 2 N h d G l v b j 4 8 U 3 R h Y m x l R W 5 0 c m l l c y 8 + P C 9 J d G V t P j x J d G V t P j x J d G V t T G 9 j Y X R p b 2 4 + P E l 0 Z W 1 U e X B l P k Z v c m 1 1 b G E 8 L 0 l 0 Z W 1 U e X B l P j x J d G V t U G F 0 a D 5 T Z W N 0 a W 9 u M S 9 D b 2 1 i a W 5 h d G l v b i 9 F e H B h b m R l Z C U y M E N 1 c 3 R v b T E 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N N 7 9 F j 8 w O 1 G u w c c S B b m B q 0 A A A A A A g A A A A A A E G Y A A A A B A A A g A A A A 7 g 5 H i y s L Y w s q j d b H + E h f / W H X Q M E k n q f r Y 6 p 4 / w e u 3 U I A A A A A D o A A A A A C A A A g A A A A H l D s I n G K T d F s M J l u c P y l + 1 t q C z 1 I Q z 0 6 k D O c g K D Z S m p Q A A A A p 4 G k v / 6 Y h O 5 v 8 k K S K 4 j K x o W K j m G i 5 w t M d j z n 1 d 4 u e p C 6 y 7 f 4 j R G q R Z x h i n Z M P r l A E x x P b i t w Z C Q d c l C Z i G J D R S f 8 O c M A 6 G b X g k 0 G O V q t Q E B A A A A A V 1 X P + 4 5 6 O H M 1 E P D 4 0 H a 6 T i t 6 V 7 a c U z H g t I d / 2 b W y l 5 j C 0 / j w u I 8 L r d M / H Q a k V b T / z C 7 C f X E t l x i A 4 Z j x B j o F d g = = < / D a t a M a s h u p > 
</file>

<file path=customXml/itemProps1.xml><?xml version="1.0" encoding="utf-8"?>
<ds:datastoreItem xmlns:ds="http://schemas.openxmlformats.org/officeDocument/2006/customXml" ds:itemID="{AC530FC8-EA31-4E00-B97A-08C74B7C8A9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Guidance and information</vt:lpstr>
      <vt:lpstr>1. Start</vt:lpstr>
      <vt:lpstr>2. Hazard</vt:lpstr>
      <vt:lpstr>3. Exposure</vt:lpstr>
      <vt:lpstr>4. Sensitivity</vt:lpstr>
      <vt:lpstr>5. Adaptive capacity</vt:lpstr>
      <vt:lpstr>6. Climate risk (Results)</vt:lpstr>
      <vt:lpstr>7. Indicator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Baird</dc:creator>
  <cp:keywords/>
  <dc:description/>
  <cp:lastModifiedBy>Kerrie Robertson</cp:lastModifiedBy>
  <cp:revision/>
  <dcterms:created xsi:type="dcterms:W3CDTF">2025-07-04T10:59:30Z</dcterms:created>
  <dcterms:modified xsi:type="dcterms:W3CDTF">2026-03-10T02:56:27Z</dcterms:modified>
  <cp:category/>
  <cp:contentStatus/>
</cp:coreProperties>
</file>